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en\Internet\Düsenrechner\2023\"/>
    </mc:Choice>
  </mc:AlternateContent>
  <bookViews>
    <workbookView showSheetTabs="0" xWindow="0" yWindow="0" windowWidth="28800" windowHeight="11700" activeTab="2"/>
  </bookViews>
  <sheets>
    <sheet name="Spargel Raum" sheetId="3" r:id="rId1"/>
    <sheet name="Spargel Herbi" sheetId="2" r:id="rId2"/>
    <sheet name="Tabelle1" sheetId="1" r:id="rId3"/>
  </sheets>
  <externalReferences>
    <externalReference r:id="rId4"/>
    <externalReference r:id="rId5"/>
    <externalReference r:id="rId6"/>
    <externalReference r:id="rId7"/>
  </externalReferences>
  <definedNames>
    <definedName name="_ABW">'[1]vK Querverteilung'!$C$15:$C$134,'[1]vK Querverteilung'!$H$15:$H$134,'[1]vK Querverteilung'!$M$15:$M$134,'[1]vK Querverteilung'!$R$15:$R$134</definedName>
    <definedName name="_Fill" hidden="1">[2]MESS!$AC$184:$AC$233</definedName>
    <definedName name="_MW">'[1]vK Querverteilung'!$B$15:$B$74,'[1]vK Querverteilung'!$G$15:$G$74,'[1]vK Querverteilung'!$L$15:$L$74,'[1]vK Querverteilung'!$Q$15:$Q$74</definedName>
    <definedName name="_spb2">#REF!,#REF!,#REF!</definedName>
    <definedName name="_spd2">#REF!,#REF!,#REF!,#REF!,#REF!</definedName>
    <definedName name="_spd3">#REF!,#REF!,#REF!,#REF!,#REF!</definedName>
    <definedName name="_Werte">'[1]vK Querverteilung'!$B$15:$B$134,'[1]vK Querverteilung'!$G$15:$G$134,'[1]vK Querverteilung'!$L$15:$L$134,'[1]vK Querverteilung'!$Q$15:$Q$134</definedName>
    <definedName name="_Werte1">'[1]vK Querverteilung'!$D$15:$D$134,'[1]vK Querverteilung'!$I$15:$I$134,'[1]vK Querverteilung'!$N$15:$N$134,'[1]vK Querverteilung'!$S$15:$S$134</definedName>
    <definedName name="bar" localSheetId="1">#REF!</definedName>
    <definedName name="bar" localSheetId="0">#REF!</definedName>
    <definedName name="bar">#REF!</definedName>
    <definedName name="Messwerte">'[1]vK Querverteilung'!$B$15:$B$74,'[1]vK Querverteilung'!$G$15:$G$74</definedName>
    <definedName name="spAnzahlQ">#REF!,#REF!,#REF!,#REF!,#REF!</definedName>
    <definedName name="spb" localSheetId="1">#REF!</definedName>
    <definedName name="spb" localSheetId="0">#REF!</definedName>
    <definedName name="spb">#REF!</definedName>
    <definedName name="spd">'[3]VK-Berechnung, Düsenausstoß'!$D$17:$D$76</definedName>
    <definedName name="spi">'[4]VK-Berechnung, Düsenausstoß'!$I$22:$I$61</definedName>
    <definedName name="spk">'[4]VK-Berechnung, Düsenausstoß'!$K$22:$K$61</definedName>
    <definedName name="spMaxQ">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I3" i="3"/>
  <c r="L3" i="3"/>
  <c r="D4" i="3"/>
  <c r="F4" i="3"/>
  <c r="I4" i="3"/>
  <c r="L4" i="3"/>
  <c r="N4" i="3"/>
  <c r="F6" i="3"/>
  <c r="G6" i="3"/>
  <c r="H6" i="3"/>
  <c r="I6" i="3"/>
  <c r="J6" i="3"/>
  <c r="L6" i="3"/>
  <c r="M6" i="3"/>
  <c r="A8" i="3"/>
  <c r="B8" i="3"/>
  <c r="D8" i="3"/>
  <c r="E8" i="3"/>
  <c r="F8" i="3"/>
  <c r="G8" i="3"/>
  <c r="I8" i="3"/>
  <c r="J8" i="3"/>
  <c r="K8" i="3"/>
  <c r="L8" i="3"/>
  <c r="M8" i="3"/>
  <c r="N8" i="3"/>
  <c r="D11" i="3"/>
  <c r="E11" i="3"/>
  <c r="E3" i="3" s="1"/>
  <c r="F11" i="3"/>
  <c r="F12" i="3" s="1"/>
  <c r="G11" i="3"/>
  <c r="G12" i="3" s="1"/>
  <c r="I11" i="3"/>
  <c r="J11" i="3"/>
  <c r="J4" i="3" s="1"/>
  <c r="K11" i="3"/>
  <c r="K4" i="3" s="1"/>
  <c r="L11" i="3"/>
  <c r="M11" i="3"/>
  <c r="M3" i="3" s="1"/>
  <c r="N11" i="3"/>
  <c r="N3" i="3" s="1"/>
  <c r="D12" i="3"/>
  <c r="E12" i="3"/>
  <c r="I12" i="3"/>
  <c r="J12" i="3"/>
  <c r="L12" i="3"/>
  <c r="M12" i="3"/>
  <c r="D13" i="3"/>
  <c r="E13" i="3"/>
  <c r="F13" i="3"/>
  <c r="G13" i="3"/>
  <c r="H13" i="3"/>
  <c r="D17" i="3"/>
  <c r="F17" i="3"/>
  <c r="G17" i="3"/>
  <c r="H17" i="3"/>
  <c r="I17" i="3"/>
  <c r="H19" i="3"/>
  <c r="H20" i="3"/>
  <c r="A10" i="3" s="1"/>
  <c r="G23" i="3"/>
  <c r="G26" i="3" s="1"/>
  <c r="G19" i="3" s="1"/>
  <c r="I23" i="3"/>
  <c r="H23" i="3" s="1"/>
  <c r="J23" i="3"/>
  <c r="J27" i="3" s="1"/>
  <c r="H29" i="3" s="1"/>
  <c r="D15" i="3" s="1"/>
  <c r="G34" i="3"/>
  <c r="G37" i="3"/>
  <c r="J20" i="2"/>
  <c r="I20" i="2"/>
  <c r="H20" i="2"/>
  <c r="I24" i="2" s="1"/>
  <c r="G26" i="2" s="1"/>
  <c r="G20" i="2"/>
  <c r="J24" i="2" s="1"/>
  <c r="H26" i="2" s="1"/>
  <c r="D15" i="2" s="1"/>
  <c r="J17" i="2"/>
  <c r="I17" i="2"/>
  <c r="H17" i="2"/>
  <c r="G17" i="2"/>
  <c r="F17" i="2"/>
  <c r="E17" i="2"/>
  <c r="D17" i="2"/>
  <c r="K14" i="2"/>
  <c r="A10" i="2" s="1"/>
  <c r="K13" i="2"/>
  <c r="H13" i="2"/>
  <c r="G13" i="2"/>
  <c r="F13" i="2"/>
  <c r="E13" i="2"/>
  <c r="D13" i="2"/>
  <c r="L12" i="2"/>
  <c r="K12" i="2"/>
  <c r="D12" i="2"/>
  <c r="N11" i="2"/>
  <c r="N4" i="2" s="1"/>
  <c r="M11" i="2"/>
  <c r="M12" i="2" s="1"/>
  <c r="L11" i="2"/>
  <c r="K11" i="2"/>
  <c r="I11" i="2"/>
  <c r="I4" i="2" s="1"/>
  <c r="G11" i="2"/>
  <c r="G3" i="2" s="1"/>
  <c r="F11" i="2"/>
  <c r="F4" i="2" s="1"/>
  <c r="E11" i="2"/>
  <c r="E12" i="2" s="1"/>
  <c r="D11" i="2"/>
  <c r="N8" i="2"/>
  <c r="M8" i="2"/>
  <c r="L8" i="2"/>
  <c r="K8" i="2"/>
  <c r="I8" i="2"/>
  <c r="G8" i="2"/>
  <c r="F8" i="2"/>
  <c r="E8" i="2"/>
  <c r="D8" i="2"/>
  <c r="B8" i="2"/>
  <c r="A8" i="2"/>
  <c r="M6" i="2"/>
  <c r="L6" i="2"/>
  <c r="J6" i="2"/>
  <c r="I6" i="2"/>
  <c r="H6" i="2"/>
  <c r="G6" i="2"/>
  <c r="F6" i="2"/>
  <c r="L4" i="2"/>
  <c r="K4" i="2"/>
  <c r="G4" i="2"/>
  <c r="D4" i="2"/>
  <c r="M3" i="2"/>
  <c r="L3" i="2"/>
  <c r="K3" i="2"/>
  <c r="E3" i="2"/>
  <c r="D3" i="2"/>
  <c r="K3" i="3" l="1"/>
  <c r="K12" i="3"/>
  <c r="G4" i="3"/>
  <c r="J3" i="3"/>
  <c r="M4" i="3"/>
  <c r="E4" i="3"/>
  <c r="I27" i="3"/>
  <c r="G29" i="3" s="1"/>
  <c r="G3" i="3"/>
  <c r="F3" i="3"/>
  <c r="H11" i="2"/>
  <c r="D10" i="2"/>
  <c r="J11" i="2"/>
  <c r="F12" i="2"/>
  <c r="G12" i="2"/>
  <c r="E4" i="2"/>
  <c r="M4" i="2"/>
  <c r="I12" i="2"/>
  <c r="G23" i="2"/>
  <c r="F3" i="2"/>
  <c r="N3" i="2"/>
  <c r="I3" i="2"/>
  <c r="H11" i="3" l="1"/>
  <c r="D10" i="3"/>
  <c r="E17" i="3"/>
  <c r="H4" i="2"/>
  <c r="H8" i="2" s="1"/>
  <c r="H3" i="2"/>
  <c r="H12" i="2"/>
  <c r="J12" i="2"/>
  <c r="J3" i="2"/>
  <c r="J4" i="2"/>
  <c r="J8" i="2" s="1"/>
  <c r="H12" i="3" l="1"/>
  <c r="H3" i="3"/>
  <c r="H4" i="3"/>
  <c r="H8" i="3" s="1"/>
</calcChain>
</file>

<file path=xl/comments1.xml><?xml version="1.0" encoding="utf-8"?>
<comments xmlns="http://schemas.openxmlformats.org/spreadsheetml/2006/main">
  <authors>
    <author>Kramer, Harald</author>
  </authors>
  <commentList>
    <comment ref="A4" authorId="0" shapeId="0">
      <text>
        <r>
          <rPr>
            <sz val="12"/>
            <color indexed="81"/>
            <rFont val="Arial"/>
            <family val="2"/>
          </rPr>
          <t>Wenn jede Reihe gefahren wird entspricht die Arbeitsbreite = Reihenbreite. Wenn nur jede zweite Reihe gefahren wird bzw. bei mehrreihigen Geräten vergrößert sich die Arbeitsbreite entsprechend</t>
        </r>
      </text>
    </comment>
  </commentList>
</comments>
</file>

<file path=xl/sharedStrings.xml><?xml version="1.0" encoding="utf-8"?>
<sst xmlns="http://schemas.openxmlformats.org/spreadsheetml/2006/main" count="74" uniqueCount="40">
  <si>
    <t>Bandbreite (m)</t>
  </si>
  <si>
    <t>Fahr-/ Gehgeschwindigkeit (km/h)</t>
  </si>
  <si>
    <t>Düsengröße und Farbcodierung nach ISO 16125 (bei 3 bar Spritzdruck an der Düse)</t>
  </si>
  <si>
    <t>Ausbringmenge (l/ha)</t>
  </si>
  <si>
    <t>ISO</t>
  </si>
  <si>
    <t>005</t>
  </si>
  <si>
    <t>0075</t>
  </si>
  <si>
    <t>035</t>
  </si>
  <si>
    <t>06</t>
  </si>
  <si>
    <t>Anzahl Düsen (Stck.)</t>
  </si>
  <si>
    <t>l/min</t>
  </si>
  <si>
    <t>Druck</t>
  </si>
  <si>
    <t>Anzahl Düsen</t>
  </si>
  <si>
    <t>IS/IDKS</t>
  </si>
  <si>
    <t>Sonder*</t>
  </si>
  <si>
    <t>3 bar</t>
  </si>
  <si>
    <t>Gemischt ISO</t>
  </si>
  <si>
    <t>Gemischt Randdüsen</t>
  </si>
  <si>
    <t>Gesamtdüsenausstoß (l/min) =</t>
  </si>
  <si>
    <t>Ausbringmenge (l/ha) x Fahrgeschw. (km/h) * Arb.breite (m)</t>
  </si>
  <si>
    <t>Einzeldüsenausstoß (l/min) =</t>
  </si>
  <si>
    <t>Gesamtdüsenausstoß (l/min)</t>
  </si>
  <si>
    <t>Gesamtdüsenanzahl (Stck.)</t>
  </si>
  <si>
    <t>*Sonderdüsen den Durchfluß l/min bei 3 bar eintragen</t>
  </si>
  <si>
    <t>IS</t>
  </si>
  <si>
    <t>neuer Spritzdruck bei Mischbestückung</t>
  </si>
  <si>
    <t>16,67 x Fahrgeschw. (km/h)</t>
  </si>
  <si>
    <t xml:space="preserve">Fahrgeschwindigkeit (m/min) = </t>
  </si>
  <si>
    <t>Fahrzeit (s)</t>
  </si>
  <si>
    <t>Fahrstrecke (m) x 3,6</t>
  </si>
  <si>
    <t xml:space="preserve">Fahrgeschwindigkeit (km/h) = </t>
  </si>
  <si>
    <t>Fahrstrecke (m)</t>
  </si>
  <si>
    <t>Fahrgeschw. (km/h) x Arbeitsbreite (m)</t>
  </si>
  <si>
    <t>Ausstoß aller Düsen (l/min) x 600</t>
  </si>
  <si>
    <t>Ausbringmenge (l/ha) =</t>
  </si>
  <si>
    <t>Arbeitsbreite (Reihenabstand) (m)</t>
  </si>
  <si>
    <t>Fungizid- bzw. Insektizidapplikation</t>
  </si>
  <si>
    <t>Herbizidapplikation</t>
  </si>
  <si>
    <t>Bitte anklicken um zur gewünschten Eingabemaske zu gelangen</t>
  </si>
  <si>
    <t>zurück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</si>
</sst>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\ &quot;m&quot;"/>
    <numFmt numFmtId="165" formatCode="0.00\ &quot;m&quot;"/>
    <numFmt numFmtId="166" formatCode="0.0\ &quot;km/h&quot;"/>
    <numFmt numFmtId="167" formatCode="0\ &quot;l/ha&quot;"/>
    <numFmt numFmtId="168" formatCode="0.0"/>
    <numFmt numFmtId="169" formatCode="0.0\ &quot;bar Spritzdruck bei gemischtem Düseneinsatz&quot;"/>
    <numFmt numFmtId="170" formatCode="0.00\ &quot;l/min&quot;"/>
    <numFmt numFmtId="171" formatCode="0.0\ &quot;bar&quot;"/>
    <numFmt numFmtId="172" formatCode="0\ &quot;m/min&quot;"/>
    <numFmt numFmtId="173" formatCode="0\ &quot;s&quot;"/>
    <numFmt numFmtId="174" formatCode="0\ &quot;m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4"/>
      <color theme="0"/>
      <name val="Arial"/>
      <family val="2"/>
    </font>
    <font>
      <sz val="12"/>
      <color indexed="8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6689A"/>
        <bgColor indexed="64"/>
      </patternFill>
    </fill>
    <fill>
      <patternFill patternType="solid">
        <fgColor rgb="FFD8A0A6"/>
        <bgColor indexed="64"/>
      </patternFill>
    </fill>
    <fill>
      <patternFill patternType="solid">
        <fgColor rgb="FFE25303"/>
        <bgColor indexed="64"/>
      </patternFill>
    </fill>
    <fill>
      <patternFill patternType="solid">
        <fgColor rgb="FF008351"/>
        <bgColor indexed="64"/>
      </patternFill>
    </fill>
    <fill>
      <patternFill patternType="solid">
        <fgColor rgb="FFFACA30"/>
        <bgColor indexed="64"/>
      </patternFill>
    </fill>
    <fill>
      <patternFill patternType="solid">
        <fgColor rgb="FF844C82"/>
        <bgColor indexed="64"/>
      </patternFill>
    </fill>
    <fill>
      <patternFill patternType="solid">
        <fgColor rgb="FF004F7C"/>
        <bgColor indexed="64"/>
      </patternFill>
    </fill>
    <fill>
      <patternFill patternType="solid">
        <fgColor rgb="FF792423"/>
        <bgColor indexed="64"/>
      </patternFill>
    </fill>
    <fill>
      <patternFill patternType="solid">
        <fgColor rgb="FFA72920"/>
        <bgColor indexed="64"/>
      </patternFill>
    </fill>
    <fill>
      <patternFill patternType="solid">
        <fgColor rgb="FF5A3826"/>
        <bgColor indexed="64"/>
      </patternFill>
    </fill>
    <fill>
      <patternFill patternType="solid">
        <fgColor rgb="FF9B9B9B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</cellStyleXfs>
  <cellXfs count="81">
    <xf numFmtId="0" fontId="0" fillId="0" borderId="0" xfId="0"/>
    <xf numFmtId="0" fontId="2" fillId="2" borderId="0" xfId="1" applyFill="1"/>
    <xf numFmtId="0" fontId="3" fillId="2" borderId="0" xfId="1" applyFont="1" applyFill="1" applyAlignment="1"/>
    <xf numFmtId="0" fontId="4" fillId="3" borderId="1" xfId="2" applyFill="1" applyBorder="1" applyAlignment="1" applyProtection="1">
      <alignment horizontal="center"/>
      <protection locked="0"/>
    </xf>
    <xf numFmtId="0" fontId="2" fillId="2" borderId="0" xfId="1" applyFill="1" applyBorder="1"/>
    <xf numFmtId="164" fontId="2" fillId="2" borderId="0" xfId="1" applyNumberFormat="1" applyFill="1" applyBorder="1" applyAlignment="1" applyProtection="1">
      <alignment horizontal="center"/>
      <protection locked="0"/>
    </xf>
    <xf numFmtId="0" fontId="6" fillId="2" borderId="0" xfId="3" applyFont="1" applyFill="1" applyBorder="1" applyAlignment="1" applyProtection="1">
      <alignment horizontal="center" vertical="center"/>
    </xf>
    <xf numFmtId="0" fontId="2" fillId="2" borderId="1" xfId="1" applyFill="1" applyBorder="1"/>
    <xf numFmtId="165" fontId="2" fillId="4" borderId="1" xfId="1" applyNumberFormat="1" applyFill="1" applyBorder="1" applyAlignment="1" applyProtection="1">
      <alignment horizontal="center"/>
      <protection locked="0"/>
    </xf>
    <xf numFmtId="0" fontId="2" fillId="2" borderId="2" xfId="1" applyFill="1" applyBorder="1"/>
    <xf numFmtId="166" fontId="2" fillId="4" borderId="3" xfId="1" applyNumberFormat="1" applyFill="1" applyBorder="1" applyAlignment="1" applyProtection="1">
      <alignment horizontal="center"/>
      <protection locked="0"/>
    </xf>
    <xf numFmtId="167" fontId="2" fillId="4" borderId="3" xfId="1" applyNumberFormat="1" applyFill="1" applyBorder="1" applyAlignment="1" applyProtection="1">
      <alignment horizontal="center"/>
      <protection locked="0"/>
    </xf>
    <xf numFmtId="0" fontId="7" fillId="2" borderId="0" xfId="1" applyFont="1" applyFill="1" applyAlignment="1">
      <alignment horizontal="right" vertical="center"/>
    </xf>
    <xf numFmtId="0" fontId="8" fillId="5" borderId="1" xfId="4" quotePrefix="1" applyFont="1" applyFill="1" applyBorder="1" applyAlignment="1">
      <alignment horizontal="center" vertical="center"/>
    </xf>
    <xf numFmtId="0" fontId="9" fillId="6" borderId="1" xfId="4" quotePrefix="1" applyFont="1" applyFill="1" applyBorder="1" applyAlignment="1">
      <alignment horizontal="center" vertical="center"/>
    </xf>
    <xf numFmtId="0" fontId="9" fillId="7" borderId="1" xfId="4" quotePrefix="1" applyFont="1" applyFill="1" applyBorder="1" applyAlignment="1">
      <alignment horizontal="center" vertical="center"/>
    </xf>
    <xf numFmtId="0" fontId="9" fillId="8" borderId="1" xfId="4" quotePrefix="1" applyFont="1" applyFill="1" applyBorder="1" applyAlignment="1">
      <alignment horizontal="center" vertical="center"/>
    </xf>
    <xf numFmtId="0" fontId="9" fillId="9" borderId="1" xfId="4" quotePrefix="1" applyFont="1" applyFill="1" applyBorder="1" applyAlignment="1">
      <alignment horizontal="center" vertical="center"/>
    </xf>
    <xf numFmtId="0" fontId="8" fillId="10" borderId="1" xfId="4" quotePrefix="1" applyFont="1" applyFill="1" applyBorder="1" applyAlignment="1">
      <alignment horizontal="center" vertical="center"/>
    </xf>
    <xf numFmtId="0" fontId="8" fillId="11" borderId="1" xfId="4" quotePrefix="1" applyFont="1" applyFill="1" applyBorder="1" applyAlignment="1">
      <alignment horizontal="center" vertical="center"/>
    </xf>
    <xf numFmtId="0" fontId="8" fillId="12" borderId="1" xfId="4" quotePrefix="1" applyFont="1" applyFill="1" applyBorder="1" applyAlignment="1">
      <alignment horizontal="center" vertical="center"/>
    </xf>
    <xf numFmtId="0" fontId="8" fillId="13" borderId="1" xfId="4" quotePrefix="1" applyFont="1" applyFill="1" applyBorder="1" applyAlignment="1">
      <alignment horizontal="center" vertical="center"/>
    </xf>
    <xf numFmtId="0" fontId="8" fillId="14" borderId="1" xfId="4" quotePrefix="1" applyFont="1" applyFill="1" applyBorder="1" applyAlignment="1">
      <alignment horizontal="center" vertical="center"/>
    </xf>
    <xf numFmtId="0" fontId="9" fillId="15" borderId="1" xfId="4" quotePrefix="1" applyFont="1" applyFill="1" applyBorder="1" applyAlignment="1">
      <alignment horizontal="center" vertical="center"/>
    </xf>
    <xf numFmtId="0" fontId="2" fillId="4" borderId="1" xfId="1" applyFill="1" applyBorder="1" applyAlignment="1" applyProtection="1">
      <alignment horizontal="center"/>
      <protection locked="0"/>
    </xf>
    <xf numFmtId="2" fontId="10" fillId="16" borderId="1" xfId="3" applyNumberFormat="1" applyFont="1" applyFill="1" applyBorder="1" applyAlignment="1" applyProtection="1">
      <alignment horizontal="center" vertical="center" wrapText="1"/>
    </xf>
    <xf numFmtId="0" fontId="10" fillId="16" borderId="1" xfId="3" applyFont="1" applyFill="1" applyBorder="1" applyAlignment="1" applyProtection="1">
      <alignment horizontal="center" vertical="center" wrapText="1"/>
    </xf>
    <xf numFmtId="0" fontId="10" fillId="16" borderId="1" xfId="3" applyFont="1" applyFill="1" applyBorder="1" applyAlignment="1" applyProtection="1">
      <alignment horizontal="center" vertical="center"/>
    </xf>
    <xf numFmtId="168" fontId="10" fillId="16" borderId="1" xfId="3" applyNumberFormat="1" applyFont="1" applyFill="1" applyBorder="1" applyAlignment="1" applyProtection="1">
      <alignment horizontal="center" vertical="center"/>
    </xf>
    <xf numFmtId="1" fontId="11" fillId="2" borderId="1" xfId="1" applyNumberFormat="1" applyFont="1" applyFill="1" applyBorder="1" applyAlignment="1">
      <alignment horizontal="center" vertical="center"/>
    </xf>
    <xf numFmtId="168" fontId="7" fillId="17" borderId="1" xfId="1" applyNumberFormat="1" applyFont="1" applyFill="1" applyBorder="1" applyAlignment="1">
      <alignment horizontal="center" vertical="center"/>
    </xf>
    <xf numFmtId="1" fontId="7" fillId="4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0" xfId="1" applyFill="1" applyBorder="1" applyAlignment="1">
      <alignment horizontal="center"/>
    </xf>
    <xf numFmtId="2" fontId="10" fillId="2" borderId="0" xfId="3" applyNumberFormat="1" applyFont="1" applyFill="1" applyBorder="1" applyAlignment="1" applyProtection="1">
      <alignment horizontal="center" vertical="center" wrapText="1"/>
    </xf>
    <xf numFmtId="2" fontId="10" fillId="2" borderId="1" xfId="3" applyNumberFormat="1" applyFont="1" applyFill="1" applyBorder="1" applyAlignment="1" applyProtection="1">
      <alignment horizontal="center" vertical="center" wrapText="1"/>
    </xf>
    <xf numFmtId="1" fontId="2" fillId="2" borderId="0" xfId="1" applyNumberFormat="1" applyFont="1" applyFill="1"/>
    <xf numFmtId="2" fontId="10" fillId="16" borderId="1" xfId="3" applyNumberFormat="1" applyFont="1" applyFill="1" applyBorder="1" applyAlignment="1" applyProtection="1">
      <alignment horizontal="center" vertical="center"/>
    </xf>
    <xf numFmtId="2" fontId="7" fillId="4" borderId="3" xfId="1" applyNumberFormat="1" applyFont="1" applyFill="1" applyBorder="1" applyAlignment="1" applyProtection="1">
      <alignment horizontal="center" vertical="center"/>
      <protection locked="0"/>
    </xf>
    <xf numFmtId="1" fontId="11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/>
    <xf numFmtId="0" fontId="12" fillId="2" borderId="0" xfId="1" applyFont="1" applyFill="1"/>
    <xf numFmtId="170" fontId="12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0" fontId="2" fillId="2" borderId="0" xfId="1" applyFill="1" applyAlignment="1">
      <alignment horizontal="right" vertical="center"/>
    </xf>
    <xf numFmtId="170" fontId="2" fillId="2" borderId="0" xfId="1" applyNumberFormat="1" applyFill="1" applyAlignment="1">
      <alignment horizontal="center" vertical="center"/>
    </xf>
    <xf numFmtId="170" fontId="14" fillId="2" borderId="0" xfId="1" applyNumberFormat="1" applyFont="1" applyFill="1" applyAlignment="1">
      <alignment horizontal="center" vertical="center"/>
    </xf>
    <xf numFmtId="173" fontId="2" fillId="4" borderId="3" xfId="1" applyNumberFormat="1" applyFill="1" applyBorder="1" applyAlignment="1" applyProtection="1">
      <alignment horizontal="center"/>
      <protection locked="0"/>
    </xf>
    <xf numFmtId="174" fontId="2" fillId="4" borderId="1" xfId="1" applyNumberFormat="1" applyFill="1" applyBorder="1" applyAlignment="1" applyProtection="1">
      <alignment horizontal="center"/>
      <protection locked="0"/>
    </xf>
    <xf numFmtId="170" fontId="2" fillId="2" borderId="0" xfId="1" applyNumberFormat="1" applyFont="1" applyFill="1" applyAlignment="1">
      <alignment horizontal="center" vertical="center"/>
    </xf>
    <xf numFmtId="1" fontId="12" fillId="2" borderId="0" xfId="1" applyNumberFormat="1" applyFont="1" applyFill="1"/>
    <xf numFmtId="164" fontId="2" fillId="4" borderId="1" xfId="1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2" fillId="2" borderId="8" xfId="1" applyFill="1" applyBorder="1" applyAlignment="1">
      <alignment horizontal="center"/>
    </xf>
    <xf numFmtId="166" fontId="2" fillId="17" borderId="7" xfId="1" applyNumberFormat="1" applyFill="1" applyBorder="1" applyAlignment="1">
      <alignment horizontal="center" vertical="center"/>
    </xf>
    <xf numFmtId="166" fontId="2" fillId="17" borderId="3" xfId="1" applyNumberFormat="1" applyFill="1" applyBorder="1" applyAlignment="1">
      <alignment horizontal="center" vertical="center"/>
    </xf>
    <xf numFmtId="0" fontId="2" fillId="2" borderId="6" xfId="1" applyFill="1" applyBorder="1" applyAlignment="1">
      <alignment horizontal="center"/>
    </xf>
    <xf numFmtId="0" fontId="2" fillId="2" borderId="0" xfId="1" applyFill="1" applyAlignment="1">
      <alignment horizontal="right" vertical="center"/>
    </xf>
    <xf numFmtId="171" fontId="3" fillId="17" borderId="7" xfId="1" applyNumberFormat="1" applyFont="1" applyFill="1" applyBorder="1" applyAlignment="1">
      <alignment horizontal="center" vertical="center"/>
    </xf>
    <xf numFmtId="171" fontId="3" fillId="17" borderId="3" xfId="1" applyNumberFormat="1" applyFont="1" applyFill="1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172" fontId="2" fillId="17" borderId="7" xfId="1" applyNumberFormat="1" applyFill="1" applyBorder="1" applyAlignment="1">
      <alignment horizontal="center" vertical="center"/>
    </xf>
    <xf numFmtId="172" fontId="2" fillId="17" borderId="3" xfId="1" applyNumberFormat="1" applyFill="1" applyBorder="1" applyAlignment="1">
      <alignment horizontal="center" vertical="center"/>
    </xf>
    <xf numFmtId="170" fontId="2" fillId="17" borderId="7" xfId="1" applyNumberFormat="1" applyFill="1" applyBorder="1" applyAlignment="1">
      <alignment horizontal="center" vertical="center"/>
    </xf>
    <xf numFmtId="170" fontId="2" fillId="17" borderId="3" xfId="1" applyNumberForma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right" vertical="center"/>
    </xf>
    <xf numFmtId="170" fontId="12" fillId="2" borderId="0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169" fontId="7" fillId="17" borderId="2" xfId="1" applyNumberFormat="1" applyFont="1" applyFill="1" applyBorder="1" applyAlignment="1">
      <alignment horizontal="center" vertical="center"/>
    </xf>
    <xf numFmtId="169" fontId="7" fillId="17" borderId="4" xfId="1" applyNumberFormat="1" applyFont="1" applyFill="1" applyBorder="1" applyAlignment="1">
      <alignment horizontal="center" vertical="center"/>
    </xf>
    <xf numFmtId="169" fontId="7" fillId="17" borderId="5" xfId="1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wrapText="1"/>
    </xf>
    <xf numFmtId="167" fontId="2" fillId="17" borderId="7" xfId="1" applyNumberFormat="1" applyFill="1" applyBorder="1" applyAlignment="1">
      <alignment horizontal="center" vertical="center"/>
    </xf>
    <xf numFmtId="167" fontId="2" fillId="17" borderId="3" xfId="1" applyNumberFormat="1" applyFill="1" applyBorder="1" applyAlignment="1">
      <alignment horizontal="center" vertical="center"/>
    </xf>
    <xf numFmtId="0" fontId="15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18" borderId="0" xfId="0" applyFont="1" applyFill="1" applyAlignment="1">
      <alignment horizontal="center" vertical="center"/>
    </xf>
    <xf numFmtId="0" fontId="2" fillId="2" borderId="6" xfId="1" applyFill="1" applyBorder="1" applyAlignment="1">
      <alignment horizontal="center" shrinkToFit="1"/>
    </xf>
  </cellXfs>
  <cellStyles count="5">
    <cellStyle name="Link" xfId="2" builtinId="8"/>
    <cellStyle name="Standard" xfId="0" builtinId="0"/>
    <cellStyle name="Standard 2" xfId="1"/>
    <cellStyle name="Standard 7" xfId="4"/>
    <cellStyle name="Standard_Universaltabelle Düse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Spargel Herbi'!A1"/><Relationship Id="rId2" Type="http://schemas.openxmlformats.org/officeDocument/2006/relationships/image" Target="../media/image4.emf"/><Relationship Id="rId1" Type="http://schemas.openxmlformats.org/officeDocument/2006/relationships/hyperlink" Target="#'Spargel Raum'!A1"/><Relationship Id="rId6" Type="http://schemas.openxmlformats.org/officeDocument/2006/relationships/image" Target="../media/image3.emf"/><Relationship Id="rId5" Type="http://schemas.openxmlformats.org/officeDocument/2006/relationships/image" Target="../media/image2.jpe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11</xdr:row>
      <xdr:rowOff>180975</xdr:rowOff>
    </xdr:from>
    <xdr:to>
      <xdr:col>13</xdr:col>
      <xdr:colOff>990599</xdr:colOff>
      <xdr:row>17</xdr:row>
      <xdr:rowOff>28575</xdr:rowOff>
    </xdr:to>
    <xdr:sp macro="" textlink="">
      <xdr:nvSpPr>
        <xdr:cNvPr id="2" name="Horizontales Scrollen 1"/>
        <xdr:cNvSpPr/>
      </xdr:nvSpPr>
      <xdr:spPr>
        <a:xfrm>
          <a:off x="9144000" y="2276475"/>
          <a:ext cx="4724399" cy="99060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Asymmetrische</a:t>
          </a:r>
          <a:r>
            <a:rPr lang="de-DE" sz="1400" baseline="0"/>
            <a:t> Randdüsen von Lechler sind nicht nach ISO 1625 codiert. Sie sind im Volumenstrom eine Klasse niedriger einzustufen. Agrotop und TeeJet Düsen sind ISO codiert und können oben eingetragen werden</a:t>
          </a:r>
          <a:endParaRPr lang="de-DE" sz="1400"/>
        </a:p>
      </xdr:txBody>
    </xdr:sp>
    <xdr:clientData/>
  </xdr:twoCellAnchor>
  <xdr:twoCellAnchor>
    <xdr:from>
      <xdr:col>0</xdr:col>
      <xdr:colOff>209550</xdr:colOff>
      <xdr:row>8</xdr:row>
      <xdr:rowOff>57150</xdr:rowOff>
    </xdr:from>
    <xdr:to>
      <xdr:col>0</xdr:col>
      <xdr:colOff>2433638</xdr:colOff>
      <xdr:row>17</xdr:row>
      <xdr:rowOff>145257</xdr:rowOff>
    </xdr:to>
    <xdr:grpSp>
      <xdr:nvGrpSpPr>
        <xdr:cNvPr id="3" name="Gruppieren 12"/>
        <xdr:cNvGrpSpPr>
          <a:grpSpLocks/>
        </xdr:cNvGrpSpPr>
      </xdr:nvGrpSpPr>
      <xdr:grpSpPr bwMode="auto">
        <a:xfrm>
          <a:off x="209550" y="1930400"/>
          <a:ext cx="2224088" cy="2310607"/>
          <a:chOff x="400050" y="1985535"/>
          <a:chExt cx="2233078" cy="2253090"/>
        </a:xfrm>
      </xdr:grpSpPr>
      <xdr:grpSp>
        <xdr:nvGrpSpPr>
          <xdr:cNvPr id="4" name="Gruppieren 8"/>
          <xdr:cNvGrpSpPr>
            <a:grpSpLocks noChangeAspect="1"/>
          </xdr:cNvGrpSpPr>
        </xdr:nvGrpSpPr>
        <xdr:grpSpPr bwMode="auto">
          <a:xfrm>
            <a:off x="400050" y="1985535"/>
            <a:ext cx="2233078" cy="1776956"/>
            <a:chOff x="2352675" y="3705224"/>
            <a:chExt cx="3004603" cy="2390892"/>
          </a:xfrm>
        </xdr:grpSpPr>
        <xdr:grpSp>
          <xdr:nvGrpSpPr>
            <xdr:cNvPr id="7" name="Gruppieren 2"/>
            <xdr:cNvGrpSpPr>
              <a:grpSpLocks noChangeAspect="1"/>
            </xdr:cNvGrpSpPr>
          </xdr:nvGrpSpPr>
          <xdr:grpSpPr bwMode="auto">
            <a:xfrm>
              <a:off x="2352675" y="4476750"/>
              <a:ext cx="3004603" cy="1619366"/>
              <a:chOff x="478714" y="476677"/>
              <a:chExt cx="4101483" cy="2210542"/>
            </a:xfrm>
          </xdr:grpSpPr>
          <xdr:pic>
            <xdr:nvPicPr>
              <xdr:cNvPr id="10" name="Picture 2" descr="http://www.spargelhof-kremmen.de/typo3temp/pics/04f28a049f.jpg"/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1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rcRect/>
              <a:stretch/>
            </xdr:blipFill>
            <xdr:spPr bwMode="auto">
              <a:xfrm flipH="1">
                <a:off x="478714" y="484134"/>
                <a:ext cx="2033214" cy="2208220"/>
              </a:xfrm>
              <a:prstGeom prst="rect">
                <a:avLst/>
              </a:prstGeom>
              <a:ln>
                <a:noFill/>
              </a:ln>
              <a:effectLst>
                <a:outerShdw blurRad="292100" dist="139700" dir="2700000" algn="tl" rotWithShape="0">
                  <a:srgbClr val="333333">
                    <a:alpha val="65000"/>
                  </a:srgbClr>
                </a:outerShdw>
              </a:effectLst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1" name="Picture 2" descr="http://www.spargelhof-kremmen.de/typo3temp/pics/04f28a049f.jpg"/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2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rcRect/>
              <a:stretch/>
            </xdr:blipFill>
            <xdr:spPr bwMode="auto">
              <a:xfrm>
                <a:off x="2511928" y="484134"/>
                <a:ext cx="2068269" cy="2208220"/>
              </a:xfrm>
              <a:prstGeom prst="rect">
                <a:avLst/>
              </a:prstGeom>
              <a:ln>
                <a:noFill/>
              </a:ln>
              <a:effectLst>
                <a:outerShdw blurRad="292100" dist="139700" dir="2700000" algn="tl" rotWithShape="0">
                  <a:srgbClr val="333333">
                    <a:alpha val="65000"/>
                  </a:srgbClr>
                </a:outerShdw>
              </a:effectLst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8" name="Grafik 6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email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>
              <a:fillRect/>
            </a:stretch>
          </xdr:blipFill>
          <xdr:spPr bwMode="auto">
            <a:xfrm flipH="1">
              <a:off x="2375072" y="3743324"/>
              <a:ext cx="1090556" cy="18189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rafik 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email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>
              <a:fillRect/>
            </a:stretch>
          </xdr:blipFill>
          <xdr:spPr bwMode="auto">
            <a:xfrm flipH="1">
              <a:off x="4108622" y="3705224"/>
              <a:ext cx="1090556" cy="18189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cxnSp macro="">
        <xdr:nvCxnSpPr>
          <xdr:cNvPr id="5" name="Gerade Verbindung 10"/>
          <xdr:cNvCxnSpPr/>
        </xdr:nvCxnSpPr>
        <xdr:spPr>
          <a:xfrm flipH="1">
            <a:off x="2175061" y="3462350"/>
            <a:ext cx="9543" cy="766808"/>
          </a:xfrm>
          <a:prstGeom prst="line">
            <a:avLst/>
          </a:prstGeom>
          <a:ln w="38100" cmpd="sng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 Verbindung 11"/>
          <xdr:cNvCxnSpPr/>
        </xdr:nvCxnSpPr>
        <xdr:spPr>
          <a:xfrm flipH="1">
            <a:off x="867660" y="3471817"/>
            <a:ext cx="9543" cy="766808"/>
          </a:xfrm>
          <a:prstGeom prst="line">
            <a:avLst/>
          </a:prstGeom>
          <a:ln w="38100" cmpd="sng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10</xdr:col>
      <xdr:colOff>95249</xdr:colOff>
      <xdr:row>17</xdr:row>
      <xdr:rowOff>161577</xdr:rowOff>
    </xdr:from>
    <xdr:ext cx="2702983" cy="2505423"/>
    <xdr:pic>
      <xdr:nvPicPr>
        <xdr:cNvPr id="12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001249" y="3400077"/>
          <a:ext cx="2702983" cy="250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76201</xdr:colOff>
      <xdr:row>11</xdr:row>
      <xdr:rowOff>95250</xdr:rowOff>
    </xdr:from>
    <xdr:to>
      <xdr:col>14</xdr:col>
      <xdr:colOff>619125</xdr:colOff>
      <xdr:row>16</xdr:row>
      <xdr:rowOff>180975</xdr:rowOff>
    </xdr:to>
    <xdr:sp macro="" textlink="">
      <xdr:nvSpPr>
        <xdr:cNvPr id="2" name="Horizontales Scrollen 1"/>
        <xdr:cNvSpPr/>
      </xdr:nvSpPr>
      <xdr:spPr>
        <a:xfrm>
          <a:off x="11734801" y="2657475"/>
          <a:ext cx="4505324" cy="1314450"/>
        </a:xfrm>
        <a:prstGeom prst="horizontalScrol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400"/>
            <a:t>Asymmetrische</a:t>
          </a:r>
          <a:r>
            <a:rPr lang="de-DE" sz="1400" baseline="0"/>
            <a:t> Randdüsen von Lechler sind nicht nach ISO 1625 codiert. Sie sind im Volumenstrom eine Klasse niedriger einzustufen. Agrotop und TeeJet Düsen sind ISO codiert und können oben eingetragen werden</a:t>
          </a:r>
          <a:endParaRPr lang="de-DE" sz="1400"/>
        </a:p>
      </xdr:txBody>
    </xdr:sp>
    <xdr:clientData/>
  </xdr:twoCellAnchor>
  <xdr:twoCellAnchor>
    <xdr:from>
      <xdr:col>0</xdr:col>
      <xdr:colOff>371475</xdr:colOff>
      <xdr:row>8</xdr:row>
      <xdr:rowOff>104775</xdr:rowOff>
    </xdr:from>
    <xdr:to>
      <xdr:col>1</xdr:col>
      <xdr:colOff>295275</xdr:colOff>
      <xdr:row>17</xdr:row>
      <xdr:rowOff>133350</xdr:rowOff>
    </xdr:to>
    <xdr:grpSp>
      <xdr:nvGrpSpPr>
        <xdr:cNvPr id="3" name="Gruppieren 2"/>
        <xdr:cNvGrpSpPr>
          <a:grpSpLocks/>
        </xdr:cNvGrpSpPr>
      </xdr:nvGrpSpPr>
      <xdr:grpSpPr bwMode="auto">
        <a:xfrm>
          <a:off x="371475" y="1952625"/>
          <a:ext cx="2419350" cy="2400300"/>
          <a:chOff x="408213" y="210911"/>
          <a:chExt cx="2233078" cy="2187776"/>
        </a:xfrm>
      </xdr:grpSpPr>
      <xdr:grpSp>
        <xdr:nvGrpSpPr>
          <xdr:cNvPr id="4" name="Gruppieren 7"/>
          <xdr:cNvGrpSpPr>
            <a:grpSpLocks noChangeAspect="1"/>
          </xdr:cNvGrpSpPr>
        </xdr:nvGrpSpPr>
        <xdr:grpSpPr bwMode="auto">
          <a:xfrm>
            <a:off x="408213" y="210911"/>
            <a:ext cx="2233078" cy="1784468"/>
            <a:chOff x="2352675" y="3705224"/>
            <a:chExt cx="3004603" cy="2390892"/>
          </a:xfrm>
        </xdr:grpSpPr>
        <xdr:grpSp>
          <xdr:nvGrpSpPr>
            <xdr:cNvPr id="7" name="Gruppieren 10"/>
            <xdr:cNvGrpSpPr>
              <a:grpSpLocks noChangeAspect="1"/>
            </xdr:cNvGrpSpPr>
          </xdr:nvGrpSpPr>
          <xdr:grpSpPr bwMode="auto">
            <a:xfrm>
              <a:off x="2352675" y="4476750"/>
              <a:ext cx="3004603" cy="1619366"/>
              <a:chOff x="478714" y="476677"/>
              <a:chExt cx="4101483" cy="2210542"/>
            </a:xfrm>
          </xdr:grpSpPr>
          <xdr:pic>
            <xdr:nvPicPr>
              <xdr:cNvPr id="10" name="Picture 2" descr="http://www.spargelhof-kremmen.de/typo3temp/pics/04f28a049f.jpg"/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1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rcRect/>
              <a:stretch/>
            </xdr:blipFill>
            <xdr:spPr bwMode="auto">
              <a:xfrm flipH="1">
                <a:off x="478714" y="483555"/>
                <a:ext cx="2034594" cy="2209707"/>
              </a:xfrm>
              <a:prstGeom prst="rect">
                <a:avLst/>
              </a:prstGeom>
              <a:ln>
                <a:noFill/>
              </a:ln>
              <a:effectLst>
                <a:outerShdw blurRad="292100" dist="139700" dir="2700000" algn="tl" rotWithShape="0">
                  <a:srgbClr val="333333">
                    <a:alpha val="65000"/>
                  </a:srgbClr>
                </a:outerShdw>
              </a:effectLst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1" name="Picture 2" descr="http://www.spargelhof-kremmen.de/typo3temp/pics/04f28a049f.jpg"/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2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rcRect/>
              <a:stretch/>
            </xdr:blipFill>
            <xdr:spPr bwMode="auto">
              <a:xfrm>
                <a:off x="2513308" y="483555"/>
                <a:ext cx="2066889" cy="2209707"/>
              </a:xfrm>
              <a:prstGeom prst="rect">
                <a:avLst/>
              </a:prstGeom>
              <a:ln>
                <a:noFill/>
              </a:ln>
              <a:effectLst>
                <a:outerShdw blurRad="292100" dist="139700" dir="2700000" algn="tl" rotWithShape="0">
                  <a:srgbClr val="333333">
                    <a:alpha val="65000"/>
                  </a:srgbClr>
                </a:outerShdw>
              </a:effectLst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8" name="Grafik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email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>
              <a:fillRect/>
            </a:stretch>
          </xdr:blipFill>
          <xdr:spPr bwMode="auto">
            <a:xfrm flipH="1">
              <a:off x="2375072" y="3743324"/>
              <a:ext cx="1090556" cy="18189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rafik 1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email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>
              <a:fillRect/>
            </a:stretch>
          </xdr:blipFill>
          <xdr:spPr bwMode="auto">
            <a:xfrm flipH="1">
              <a:off x="4108622" y="3705224"/>
              <a:ext cx="1090556" cy="18189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cxnSp macro="">
        <xdr:nvCxnSpPr>
          <xdr:cNvPr id="5" name="Gerade Verbindung 8"/>
          <xdr:cNvCxnSpPr/>
        </xdr:nvCxnSpPr>
        <xdr:spPr>
          <a:xfrm flipH="1">
            <a:off x="1850043" y="1623169"/>
            <a:ext cx="17583" cy="775518"/>
          </a:xfrm>
          <a:prstGeom prst="line">
            <a:avLst/>
          </a:prstGeom>
          <a:ln w="38100" cmpd="sng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Gerade Verbindung 9"/>
          <xdr:cNvCxnSpPr/>
        </xdr:nvCxnSpPr>
        <xdr:spPr>
          <a:xfrm flipH="1">
            <a:off x="1190669" y="1623169"/>
            <a:ext cx="17583" cy="775518"/>
          </a:xfrm>
          <a:prstGeom prst="line">
            <a:avLst/>
          </a:prstGeom>
          <a:ln w="38100" cmpd="sng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11</xdr:col>
      <xdr:colOff>104775</xdr:colOff>
      <xdr:row>18</xdr:row>
      <xdr:rowOff>9525</xdr:rowOff>
    </xdr:from>
    <xdr:to>
      <xdr:col>11</xdr:col>
      <xdr:colOff>581025</xdr:colOff>
      <xdr:row>22</xdr:row>
      <xdr:rowOff>171450</xdr:rowOff>
    </xdr:to>
    <xdr:pic>
      <xdr:nvPicPr>
        <xdr:cNvPr id="12" name="Grafik 141"/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53975" y="4267200"/>
          <a:ext cx="4762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762000</xdr:colOff>
      <xdr:row>18</xdr:row>
      <xdr:rowOff>9525</xdr:rowOff>
    </xdr:from>
    <xdr:to>
      <xdr:col>12</xdr:col>
      <xdr:colOff>295275</xdr:colOff>
      <xdr:row>22</xdr:row>
      <xdr:rowOff>133350</xdr:rowOff>
    </xdr:to>
    <xdr:pic>
      <xdr:nvPicPr>
        <xdr:cNvPr id="13" name="Grafik 142"/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411200" y="4267200"/>
          <a:ext cx="52387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552450</xdr:colOff>
      <xdr:row>4</xdr:row>
      <xdr:rowOff>180975</xdr:rowOff>
    </xdr:from>
    <xdr:ext cx="2702983" cy="2505423"/>
    <xdr:pic>
      <xdr:nvPicPr>
        <xdr:cNvPr id="11" name="Grafik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886450" y="942975"/>
          <a:ext cx="2702983" cy="250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</xdr:col>
      <xdr:colOff>381000</xdr:colOff>
      <xdr:row>7</xdr:row>
      <xdr:rowOff>76200</xdr:rowOff>
    </xdr:from>
    <xdr:to>
      <xdr:col>5</xdr:col>
      <xdr:colOff>514350</xdr:colOff>
      <xdr:row>17</xdr:row>
      <xdr:rowOff>129015</xdr:rowOff>
    </xdr:to>
    <xdr:grpSp>
      <xdr:nvGrpSpPr>
        <xdr:cNvPr id="2" name="Gruppieren 1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905000" y="1409700"/>
          <a:ext cx="2419350" cy="1957815"/>
          <a:chOff x="408213" y="210911"/>
          <a:chExt cx="2233078" cy="1784468"/>
        </a:xfrm>
      </xdr:grpSpPr>
      <xdr:grpSp>
        <xdr:nvGrpSpPr>
          <xdr:cNvPr id="3" name="Gruppieren 7"/>
          <xdr:cNvGrpSpPr>
            <a:grpSpLocks noChangeAspect="1"/>
          </xdr:cNvGrpSpPr>
        </xdr:nvGrpSpPr>
        <xdr:grpSpPr bwMode="auto">
          <a:xfrm>
            <a:off x="408213" y="210911"/>
            <a:ext cx="2233078" cy="1784468"/>
            <a:chOff x="2352675" y="3705224"/>
            <a:chExt cx="3004603" cy="2390892"/>
          </a:xfrm>
        </xdr:grpSpPr>
        <xdr:grpSp>
          <xdr:nvGrpSpPr>
            <xdr:cNvPr id="6" name="Gruppieren 10"/>
            <xdr:cNvGrpSpPr>
              <a:grpSpLocks noChangeAspect="1"/>
            </xdr:cNvGrpSpPr>
          </xdr:nvGrpSpPr>
          <xdr:grpSpPr bwMode="auto">
            <a:xfrm>
              <a:off x="2352675" y="4476750"/>
              <a:ext cx="3004603" cy="1619366"/>
              <a:chOff x="478714" y="476677"/>
              <a:chExt cx="4101483" cy="2210542"/>
            </a:xfrm>
          </xdr:grpSpPr>
          <xdr:pic>
            <xdr:nvPicPr>
              <xdr:cNvPr id="9" name="Picture 2" descr="http://www.spargelhof-kremmen.de/typo3temp/pics/04f28a049f.jpg"/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4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rcRect/>
              <a:stretch/>
            </xdr:blipFill>
            <xdr:spPr bwMode="auto">
              <a:xfrm flipH="1">
                <a:off x="478714" y="483555"/>
                <a:ext cx="2034594" cy="2209707"/>
              </a:xfrm>
              <a:prstGeom prst="rect">
                <a:avLst/>
              </a:prstGeom>
              <a:ln>
                <a:noFill/>
              </a:ln>
              <a:effectLst>
                <a:outerShdw blurRad="292100" dist="139700" dir="2700000" algn="tl" rotWithShape="0">
                  <a:srgbClr val="333333">
                    <a:alpha val="65000"/>
                  </a:srgbClr>
                </a:outerShdw>
              </a:effectLst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  <xdr:pic>
            <xdr:nvPicPr>
              <xdr:cNvPr id="10" name="Picture 2" descr="http://www.spargelhof-kremmen.de/typo3temp/pics/04f28a049f.jpg"/>
              <xdr:cNvPicPr>
                <a:picLocks noChangeAspect="1" noChangeArrowheads="1"/>
              </xdr:cNvPicPr>
            </xdr:nvPicPr>
            <xdr:blipFill rotWithShape="1">
              <a:blip xmlns:r="http://schemas.openxmlformats.org/officeDocument/2006/relationships" r:embed="rId5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rcRect/>
              <a:stretch/>
            </xdr:blipFill>
            <xdr:spPr bwMode="auto">
              <a:xfrm>
                <a:off x="2513308" y="483555"/>
                <a:ext cx="2066889" cy="2209707"/>
              </a:xfrm>
              <a:prstGeom prst="rect">
                <a:avLst/>
              </a:prstGeom>
              <a:ln>
                <a:noFill/>
              </a:ln>
              <a:effectLst>
                <a:outerShdw blurRad="292100" dist="139700" dir="2700000" algn="tl" rotWithShape="0">
                  <a:srgbClr val="333333">
                    <a:alpha val="65000"/>
                  </a:srgbClr>
                </a:outerShdw>
              </a:effectLst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7" name="Grafik 11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email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>
              <a:fillRect/>
            </a:stretch>
          </xdr:blipFill>
          <xdr:spPr bwMode="auto">
            <a:xfrm flipH="1">
              <a:off x="2375072" y="3743324"/>
              <a:ext cx="1090556" cy="18189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Grafik 12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 cstate="email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/>
            <a:stretch>
              <a:fillRect/>
            </a:stretch>
          </xdr:blipFill>
          <xdr:spPr bwMode="auto">
            <a:xfrm flipH="1">
              <a:off x="4108622" y="3705224"/>
              <a:ext cx="1090557" cy="1818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cxnSp macro="">
        <xdr:nvCxnSpPr>
          <xdr:cNvPr id="4" name="Gerade Verbindung 8"/>
          <xdr:cNvCxnSpPr/>
        </xdr:nvCxnSpPr>
        <xdr:spPr>
          <a:xfrm flipH="1">
            <a:off x="1858835" y="1623169"/>
            <a:ext cx="8792" cy="358799"/>
          </a:xfrm>
          <a:prstGeom prst="line">
            <a:avLst/>
          </a:prstGeom>
          <a:ln w="38100" cmpd="sng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Gerade Verbindung 9"/>
          <xdr:cNvCxnSpPr/>
        </xdr:nvCxnSpPr>
        <xdr:spPr>
          <a:xfrm flipH="1">
            <a:off x="1190669" y="1623169"/>
            <a:ext cx="17582" cy="367480"/>
          </a:xfrm>
          <a:prstGeom prst="line">
            <a:avLst/>
          </a:prstGeom>
          <a:ln w="38100" cmpd="sng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Beratung/Beratung%20Gesam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ramer/Brenner/VIK/Transfer/PROMO/VIK/LFP/M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Sicherung/Beratung/Berat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Versuche/VK-Berechn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2"/>
      <sheetName val="Verschleiß"/>
      <sheetName val="Grimme"/>
      <sheetName val="Spritzkasten"/>
      <sheetName val="Gießwagen90%"/>
      <sheetName val="Wasseraufwand"/>
      <sheetName val="Unitab"/>
      <sheetName val="Mafex"/>
      <sheetName val="Pumpenleistung"/>
      <sheetName val="Droplegrechner"/>
      <sheetName val=" DynaJet"/>
      <sheetName val="vK Querverteilung"/>
      <sheetName val="Spritzbreite"/>
      <sheetName val="Gießwagen"/>
      <sheetName val="Konzentration"/>
      <sheetName val="Durchflussmesser"/>
      <sheetName val="Dreidüsengabel"/>
      <sheetName val="Fünfdüsengabel"/>
      <sheetName val="Mehrdüsengabel"/>
      <sheetName val="Formeln Bandspritze"/>
      <sheetName val="Formeln Feldspritze"/>
      <sheetName val="Rückenspritze Band"/>
      <sheetName val="Rücken Konz"/>
      <sheetName val="FlDgg"/>
      <sheetName val="Formeln Herbizidspritze Obstbau"/>
      <sheetName val="Spargel Herbi"/>
      <sheetName val="Weihnachtsbäume"/>
      <sheetName val="CombiSwing"/>
      <sheetName val="Formeln Obstbaum Kronen"/>
      <sheetName val="Umrechnungen Obstbau"/>
      <sheetName val="Formeln Obstbau Gemischt ISO"/>
      <sheetName val="Umrechnung ATR"/>
      <sheetName val="Formeln Obstbau LWA"/>
      <sheetName val="Formeln Obstbau"/>
      <sheetName val="Formeln Solitair"/>
      <sheetName val="Formeln Obstbau LWA alt"/>
      <sheetName val="Formeln Obstbau ATR"/>
      <sheetName val="Formeln Obstbau Gemischt ATR"/>
      <sheetName val="RAL ISO"/>
      <sheetName val="Spargel Raum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>
        <row r="15">
          <cell r="C15" t="str">
            <v/>
          </cell>
          <cell r="D15" t="str">
            <v/>
          </cell>
          <cell r="H15" t="str">
            <v/>
          </cell>
          <cell r="I15" t="str">
            <v/>
          </cell>
          <cell r="M15" t="str">
            <v/>
          </cell>
          <cell r="N15" t="str">
            <v/>
          </cell>
          <cell r="R15" t="str">
            <v/>
          </cell>
          <cell r="S15" t="str">
            <v/>
          </cell>
        </row>
        <row r="16">
          <cell r="C16" t="str">
            <v/>
          </cell>
          <cell r="D16" t="str">
            <v/>
          </cell>
          <cell r="H16" t="str">
            <v/>
          </cell>
          <cell r="I16" t="str">
            <v/>
          </cell>
          <cell r="M16" t="str">
            <v/>
          </cell>
          <cell r="N16" t="str">
            <v/>
          </cell>
          <cell r="R16" t="str">
            <v/>
          </cell>
          <cell r="S16" t="str">
            <v/>
          </cell>
        </row>
        <row r="17">
          <cell r="C17" t="str">
            <v/>
          </cell>
          <cell r="D17" t="str">
            <v/>
          </cell>
          <cell r="H17" t="str">
            <v/>
          </cell>
          <cell r="I17" t="str">
            <v/>
          </cell>
          <cell r="M17" t="str">
            <v/>
          </cell>
          <cell r="N17" t="str">
            <v/>
          </cell>
          <cell r="R17" t="str">
            <v/>
          </cell>
          <cell r="S17" t="str">
            <v/>
          </cell>
        </row>
        <row r="18">
          <cell r="C18" t="str">
            <v/>
          </cell>
          <cell r="D18" t="str">
            <v/>
          </cell>
          <cell r="H18" t="str">
            <v/>
          </cell>
          <cell r="I18" t="str">
            <v/>
          </cell>
          <cell r="M18" t="str">
            <v/>
          </cell>
          <cell r="N18" t="str">
            <v/>
          </cell>
          <cell r="R18" t="str">
            <v/>
          </cell>
          <cell r="S18" t="str">
            <v/>
          </cell>
        </row>
        <row r="19">
          <cell r="C19" t="str">
            <v/>
          </cell>
          <cell r="D19" t="str">
            <v/>
          </cell>
          <cell r="H19" t="str">
            <v/>
          </cell>
          <cell r="I19" t="str">
            <v/>
          </cell>
          <cell r="M19" t="str">
            <v/>
          </cell>
          <cell r="N19" t="str">
            <v/>
          </cell>
          <cell r="R19" t="str">
            <v/>
          </cell>
          <cell r="S19" t="str">
            <v/>
          </cell>
        </row>
        <row r="20">
          <cell r="C20" t="str">
            <v/>
          </cell>
          <cell r="D20" t="str">
            <v/>
          </cell>
          <cell r="H20" t="str">
            <v/>
          </cell>
          <cell r="I20" t="str">
            <v/>
          </cell>
          <cell r="M20" t="str">
            <v/>
          </cell>
          <cell r="N20" t="str">
            <v/>
          </cell>
          <cell r="R20" t="str">
            <v/>
          </cell>
          <cell r="S20" t="str">
            <v/>
          </cell>
        </row>
        <row r="21">
          <cell r="C21" t="str">
            <v/>
          </cell>
          <cell r="D21" t="str">
            <v/>
          </cell>
          <cell r="H21" t="str">
            <v/>
          </cell>
          <cell r="I21" t="str">
            <v/>
          </cell>
          <cell r="M21" t="str">
            <v/>
          </cell>
          <cell r="N21" t="str">
            <v/>
          </cell>
          <cell r="R21" t="str">
            <v/>
          </cell>
          <cell r="S21" t="str">
            <v/>
          </cell>
        </row>
        <row r="22">
          <cell r="C22" t="str">
            <v/>
          </cell>
          <cell r="D22" t="str">
            <v/>
          </cell>
          <cell r="H22" t="str">
            <v/>
          </cell>
          <cell r="I22" t="str">
            <v/>
          </cell>
          <cell r="M22" t="str">
            <v/>
          </cell>
          <cell r="N22" t="str">
            <v/>
          </cell>
          <cell r="R22" t="str">
            <v/>
          </cell>
          <cell r="S22" t="str">
            <v/>
          </cell>
        </row>
        <row r="23">
          <cell r="C23" t="str">
            <v/>
          </cell>
          <cell r="D23" t="str">
            <v/>
          </cell>
          <cell r="H23" t="str">
            <v/>
          </cell>
          <cell r="I23" t="str">
            <v/>
          </cell>
          <cell r="M23" t="str">
            <v/>
          </cell>
          <cell r="N23" t="str">
            <v/>
          </cell>
          <cell r="R23" t="str">
            <v/>
          </cell>
          <cell r="S23" t="str">
            <v/>
          </cell>
        </row>
        <row r="24">
          <cell r="C24" t="str">
            <v/>
          </cell>
          <cell r="D24" t="str">
            <v/>
          </cell>
          <cell r="H24" t="str">
            <v/>
          </cell>
          <cell r="I24" t="str">
            <v/>
          </cell>
          <cell r="M24" t="str">
            <v/>
          </cell>
          <cell r="N24" t="str">
            <v/>
          </cell>
          <cell r="R24" t="str">
            <v/>
          </cell>
          <cell r="S24" t="str">
            <v/>
          </cell>
        </row>
        <row r="25">
          <cell r="C25" t="str">
            <v/>
          </cell>
          <cell r="D25" t="str">
            <v/>
          </cell>
          <cell r="H25" t="str">
            <v/>
          </cell>
          <cell r="I25" t="str">
            <v/>
          </cell>
          <cell r="M25" t="str">
            <v/>
          </cell>
          <cell r="N25" t="str">
            <v/>
          </cell>
          <cell r="R25" t="str">
            <v/>
          </cell>
          <cell r="S25" t="str">
            <v/>
          </cell>
        </row>
        <row r="26">
          <cell r="C26" t="str">
            <v/>
          </cell>
          <cell r="D26" t="str">
            <v/>
          </cell>
          <cell r="H26" t="str">
            <v/>
          </cell>
          <cell r="I26" t="str">
            <v/>
          </cell>
          <cell r="M26" t="str">
            <v/>
          </cell>
          <cell r="N26" t="str">
            <v/>
          </cell>
          <cell r="R26" t="str">
            <v/>
          </cell>
          <cell r="S26" t="str">
            <v/>
          </cell>
        </row>
        <row r="27">
          <cell r="C27" t="str">
            <v/>
          </cell>
          <cell r="D27" t="str">
            <v/>
          </cell>
          <cell r="H27" t="str">
            <v/>
          </cell>
          <cell r="I27" t="str">
            <v/>
          </cell>
          <cell r="M27" t="str">
            <v/>
          </cell>
          <cell r="N27" t="str">
            <v/>
          </cell>
          <cell r="R27" t="str">
            <v/>
          </cell>
          <cell r="S27" t="str">
            <v/>
          </cell>
        </row>
        <row r="28">
          <cell r="C28" t="str">
            <v/>
          </cell>
          <cell r="D28" t="str">
            <v/>
          </cell>
          <cell r="H28" t="str">
            <v/>
          </cell>
          <cell r="I28" t="str">
            <v/>
          </cell>
          <cell r="M28" t="str">
            <v/>
          </cell>
          <cell r="N28" t="str">
            <v/>
          </cell>
          <cell r="R28" t="str">
            <v/>
          </cell>
          <cell r="S28" t="str">
            <v/>
          </cell>
        </row>
        <row r="29">
          <cell r="C29" t="str">
            <v/>
          </cell>
          <cell r="D29" t="str">
            <v/>
          </cell>
          <cell r="H29" t="str">
            <v/>
          </cell>
          <cell r="I29" t="str">
            <v/>
          </cell>
          <cell r="M29" t="str">
            <v/>
          </cell>
          <cell r="N29" t="str">
            <v/>
          </cell>
          <cell r="R29" t="str">
            <v/>
          </cell>
          <cell r="S29" t="str">
            <v/>
          </cell>
        </row>
        <row r="30">
          <cell r="C30" t="str">
            <v/>
          </cell>
          <cell r="D30" t="str">
            <v/>
          </cell>
          <cell r="H30" t="str">
            <v/>
          </cell>
          <cell r="I30" t="str">
            <v/>
          </cell>
          <cell r="M30" t="str">
            <v/>
          </cell>
          <cell r="N30" t="str">
            <v/>
          </cell>
          <cell r="R30" t="str">
            <v/>
          </cell>
          <cell r="S30" t="str">
            <v/>
          </cell>
        </row>
        <row r="31">
          <cell r="C31" t="str">
            <v/>
          </cell>
          <cell r="D31" t="str">
            <v/>
          </cell>
          <cell r="H31" t="str">
            <v/>
          </cell>
          <cell r="I31" t="str">
            <v/>
          </cell>
          <cell r="M31" t="str">
            <v/>
          </cell>
          <cell r="N31" t="str">
            <v/>
          </cell>
          <cell r="R31" t="str">
            <v/>
          </cell>
          <cell r="S31" t="str">
            <v/>
          </cell>
        </row>
        <row r="32">
          <cell r="C32" t="str">
            <v/>
          </cell>
          <cell r="D32" t="str">
            <v/>
          </cell>
          <cell r="H32" t="str">
            <v/>
          </cell>
          <cell r="I32" t="str">
            <v/>
          </cell>
          <cell r="M32" t="str">
            <v/>
          </cell>
          <cell r="N32" t="str">
            <v/>
          </cell>
          <cell r="R32" t="str">
            <v/>
          </cell>
          <cell r="S32" t="str">
            <v/>
          </cell>
        </row>
        <row r="33">
          <cell r="C33" t="str">
            <v/>
          </cell>
          <cell r="D33" t="str">
            <v/>
          </cell>
          <cell r="H33" t="str">
            <v/>
          </cell>
          <cell r="I33" t="str">
            <v/>
          </cell>
          <cell r="M33" t="str">
            <v/>
          </cell>
          <cell r="N33" t="str">
            <v/>
          </cell>
          <cell r="R33" t="str">
            <v/>
          </cell>
          <cell r="S33" t="str">
            <v/>
          </cell>
        </row>
        <row r="34">
          <cell r="C34" t="str">
            <v/>
          </cell>
          <cell r="D34" t="str">
            <v/>
          </cell>
          <cell r="H34" t="str">
            <v/>
          </cell>
          <cell r="I34" t="str">
            <v/>
          </cell>
          <cell r="M34" t="str">
            <v/>
          </cell>
          <cell r="N34" t="str">
            <v/>
          </cell>
          <cell r="R34" t="str">
            <v/>
          </cell>
          <cell r="S34" t="str">
            <v/>
          </cell>
        </row>
        <row r="35">
          <cell r="C35" t="str">
            <v/>
          </cell>
          <cell r="D35" t="str">
            <v/>
          </cell>
          <cell r="H35" t="str">
            <v/>
          </cell>
          <cell r="I35" t="str">
            <v/>
          </cell>
          <cell r="M35" t="str">
            <v/>
          </cell>
          <cell r="N35" t="str">
            <v/>
          </cell>
          <cell r="R35" t="str">
            <v/>
          </cell>
          <cell r="S35" t="str">
            <v/>
          </cell>
        </row>
        <row r="36">
          <cell r="C36" t="str">
            <v/>
          </cell>
          <cell r="D36" t="str">
            <v/>
          </cell>
          <cell r="H36" t="str">
            <v/>
          </cell>
          <cell r="I36" t="str">
            <v/>
          </cell>
          <cell r="M36" t="str">
            <v/>
          </cell>
          <cell r="N36" t="str">
            <v/>
          </cell>
          <cell r="R36" t="str">
            <v/>
          </cell>
          <cell r="S36" t="str">
            <v/>
          </cell>
        </row>
        <row r="37">
          <cell r="C37" t="str">
            <v/>
          </cell>
          <cell r="D37" t="str">
            <v/>
          </cell>
          <cell r="H37" t="str">
            <v/>
          </cell>
          <cell r="I37" t="str">
            <v/>
          </cell>
          <cell r="M37" t="str">
            <v/>
          </cell>
          <cell r="N37" t="str">
            <v/>
          </cell>
          <cell r="R37" t="str">
            <v/>
          </cell>
          <cell r="S37" t="str">
            <v/>
          </cell>
        </row>
        <row r="38"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  <cell r="M38" t="str">
            <v/>
          </cell>
          <cell r="N38" t="str">
            <v/>
          </cell>
          <cell r="R38" t="str">
            <v/>
          </cell>
          <cell r="S38" t="str">
            <v/>
          </cell>
        </row>
        <row r="39"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  <cell r="M39" t="str">
            <v/>
          </cell>
          <cell r="N39" t="str">
            <v/>
          </cell>
          <cell r="R39" t="str">
            <v/>
          </cell>
          <cell r="S39" t="str">
            <v/>
          </cell>
        </row>
        <row r="40"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  <cell r="M40" t="str">
            <v/>
          </cell>
          <cell r="N40" t="str">
            <v/>
          </cell>
          <cell r="R40" t="str">
            <v/>
          </cell>
          <cell r="S40" t="str">
            <v/>
          </cell>
        </row>
        <row r="41"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  <cell r="M41" t="str">
            <v/>
          </cell>
          <cell r="N41" t="str">
            <v/>
          </cell>
          <cell r="R41" t="str">
            <v/>
          </cell>
          <cell r="S41" t="str">
            <v/>
          </cell>
        </row>
        <row r="42"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  <cell r="M42" t="str">
            <v/>
          </cell>
          <cell r="N42" t="str">
            <v/>
          </cell>
          <cell r="R42" t="str">
            <v/>
          </cell>
          <cell r="S42" t="str">
            <v/>
          </cell>
        </row>
        <row r="43"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  <cell r="M43" t="str">
            <v/>
          </cell>
          <cell r="N43" t="str">
            <v/>
          </cell>
          <cell r="R43" t="str">
            <v/>
          </cell>
          <cell r="S43" t="str">
            <v/>
          </cell>
        </row>
        <row r="44"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  <cell r="M44" t="str">
            <v/>
          </cell>
          <cell r="N44" t="str">
            <v/>
          </cell>
          <cell r="R44" t="str">
            <v/>
          </cell>
          <cell r="S44" t="str">
            <v/>
          </cell>
        </row>
        <row r="45"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  <cell r="M45" t="str">
            <v/>
          </cell>
          <cell r="N45" t="str">
            <v/>
          </cell>
          <cell r="R45" t="str">
            <v/>
          </cell>
          <cell r="S45" t="str">
            <v/>
          </cell>
        </row>
        <row r="46"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  <cell r="M46" t="str">
            <v/>
          </cell>
          <cell r="N46" t="str">
            <v/>
          </cell>
          <cell r="R46" t="str">
            <v/>
          </cell>
          <cell r="S46" t="str">
            <v/>
          </cell>
        </row>
        <row r="47"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  <cell r="M47" t="str">
            <v/>
          </cell>
          <cell r="N47" t="str">
            <v/>
          </cell>
          <cell r="R47" t="str">
            <v/>
          </cell>
          <cell r="S47" t="str">
            <v/>
          </cell>
        </row>
        <row r="48"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  <cell r="M48" t="str">
            <v/>
          </cell>
          <cell r="N48" t="str">
            <v/>
          </cell>
          <cell r="R48" t="str">
            <v/>
          </cell>
          <cell r="S48" t="str">
            <v/>
          </cell>
        </row>
        <row r="49"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  <cell r="M49" t="str">
            <v/>
          </cell>
          <cell r="N49" t="str">
            <v/>
          </cell>
          <cell r="R49" t="str">
            <v/>
          </cell>
          <cell r="S49" t="str">
            <v/>
          </cell>
        </row>
        <row r="50"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  <cell r="M50" t="str">
            <v/>
          </cell>
          <cell r="N50" t="str">
            <v/>
          </cell>
          <cell r="R50" t="str">
            <v/>
          </cell>
          <cell r="S50" t="str">
            <v/>
          </cell>
        </row>
        <row r="51">
          <cell r="C51" t="str">
            <v/>
          </cell>
          <cell r="D51" t="str">
            <v/>
          </cell>
          <cell r="H51" t="str">
            <v/>
          </cell>
          <cell r="I51" t="str">
            <v/>
          </cell>
          <cell r="M51" t="str">
            <v/>
          </cell>
          <cell r="N51" t="str">
            <v/>
          </cell>
          <cell r="R51" t="str">
            <v/>
          </cell>
          <cell r="S51" t="str">
            <v/>
          </cell>
        </row>
        <row r="52">
          <cell r="C52" t="str">
            <v/>
          </cell>
          <cell r="D52" t="str">
            <v/>
          </cell>
          <cell r="H52" t="str">
            <v/>
          </cell>
          <cell r="I52" t="str">
            <v/>
          </cell>
          <cell r="M52" t="str">
            <v/>
          </cell>
          <cell r="N52" t="str">
            <v/>
          </cell>
          <cell r="R52" t="str">
            <v/>
          </cell>
          <cell r="S52" t="str">
            <v/>
          </cell>
        </row>
        <row r="53">
          <cell r="C53" t="str">
            <v/>
          </cell>
          <cell r="D53" t="str">
            <v/>
          </cell>
          <cell r="H53" t="str">
            <v/>
          </cell>
          <cell r="I53" t="str">
            <v/>
          </cell>
          <cell r="M53" t="str">
            <v/>
          </cell>
          <cell r="N53" t="str">
            <v/>
          </cell>
          <cell r="R53" t="str">
            <v/>
          </cell>
          <cell r="S53" t="str">
            <v/>
          </cell>
        </row>
        <row r="54">
          <cell r="C54" t="str">
            <v/>
          </cell>
          <cell r="D54" t="str">
            <v/>
          </cell>
          <cell r="H54" t="str">
            <v/>
          </cell>
          <cell r="I54" t="str">
            <v/>
          </cell>
          <cell r="M54" t="str">
            <v/>
          </cell>
          <cell r="N54" t="str">
            <v/>
          </cell>
          <cell r="R54" t="str">
            <v/>
          </cell>
          <cell r="S54" t="str">
            <v/>
          </cell>
        </row>
        <row r="55">
          <cell r="C55" t="str">
            <v/>
          </cell>
          <cell r="D55" t="str">
            <v/>
          </cell>
          <cell r="H55" t="str">
            <v/>
          </cell>
          <cell r="I55" t="str">
            <v/>
          </cell>
          <cell r="M55" t="str">
            <v/>
          </cell>
          <cell r="N55" t="str">
            <v/>
          </cell>
          <cell r="R55" t="str">
            <v/>
          </cell>
          <cell r="S55" t="str">
            <v/>
          </cell>
        </row>
        <row r="56">
          <cell r="C56" t="str">
            <v/>
          </cell>
          <cell r="D56" t="str">
            <v/>
          </cell>
          <cell r="H56" t="str">
            <v/>
          </cell>
          <cell r="I56" t="str">
            <v/>
          </cell>
          <cell r="M56" t="str">
            <v/>
          </cell>
          <cell r="N56" t="str">
            <v/>
          </cell>
          <cell r="R56" t="str">
            <v/>
          </cell>
          <cell r="S56" t="str">
            <v/>
          </cell>
        </row>
        <row r="57">
          <cell r="C57" t="str">
            <v/>
          </cell>
          <cell r="D57" t="str">
            <v/>
          </cell>
          <cell r="H57" t="str">
            <v/>
          </cell>
          <cell r="I57" t="str">
            <v/>
          </cell>
          <cell r="M57" t="str">
            <v/>
          </cell>
          <cell r="N57" t="str">
            <v/>
          </cell>
          <cell r="R57" t="str">
            <v/>
          </cell>
          <cell r="S57" t="str">
            <v/>
          </cell>
        </row>
        <row r="58">
          <cell r="C58" t="str">
            <v/>
          </cell>
          <cell r="D58" t="str">
            <v/>
          </cell>
          <cell r="H58" t="str">
            <v/>
          </cell>
          <cell r="I58" t="str">
            <v/>
          </cell>
          <cell r="M58" t="str">
            <v/>
          </cell>
          <cell r="N58" t="str">
            <v/>
          </cell>
          <cell r="R58" t="str">
            <v/>
          </cell>
          <cell r="S58" t="str">
            <v/>
          </cell>
        </row>
        <row r="59">
          <cell r="C59" t="str">
            <v/>
          </cell>
          <cell r="D59" t="str">
            <v/>
          </cell>
          <cell r="H59" t="str">
            <v/>
          </cell>
          <cell r="I59" t="str">
            <v/>
          </cell>
          <cell r="M59" t="str">
            <v/>
          </cell>
          <cell r="N59" t="str">
            <v/>
          </cell>
          <cell r="R59" t="str">
            <v/>
          </cell>
          <cell r="S59" t="str">
            <v/>
          </cell>
        </row>
        <row r="60">
          <cell r="C60" t="str">
            <v/>
          </cell>
          <cell r="D60" t="str">
            <v/>
          </cell>
          <cell r="H60" t="str">
            <v/>
          </cell>
          <cell r="I60" t="str">
            <v/>
          </cell>
          <cell r="M60" t="str">
            <v/>
          </cell>
          <cell r="N60" t="str">
            <v/>
          </cell>
          <cell r="R60" t="str">
            <v/>
          </cell>
          <cell r="S60" t="str">
            <v/>
          </cell>
        </row>
        <row r="61">
          <cell r="C61" t="str">
            <v/>
          </cell>
          <cell r="D61" t="str">
            <v/>
          </cell>
          <cell r="H61" t="str">
            <v/>
          </cell>
          <cell r="I61" t="str">
            <v/>
          </cell>
          <cell r="M61" t="str">
            <v/>
          </cell>
          <cell r="N61" t="str">
            <v/>
          </cell>
          <cell r="R61" t="str">
            <v/>
          </cell>
          <cell r="S61" t="str">
            <v/>
          </cell>
        </row>
        <row r="62">
          <cell r="C62" t="str">
            <v/>
          </cell>
          <cell r="D62" t="str">
            <v/>
          </cell>
          <cell r="H62" t="str">
            <v/>
          </cell>
          <cell r="I62" t="str">
            <v/>
          </cell>
          <cell r="M62" t="str">
            <v/>
          </cell>
          <cell r="N62" t="str">
            <v/>
          </cell>
          <cell r="R62" t="str">
            <v/>
          </cell>
          <cell r="S62" t="str">
            <v/>
          </cell>
        </row>
        <row r="63">
          <cell r="C63" t="str">
            <v/>
          </cell>
          <cell r="D63" t="str">
            <v/>
          </cell>
          <cell r="H63" t="str">
            <v/>
          </cell>
          <cell r="I63" t="str">
            <v/>
          </cell>
          <cell r="M63" t="str">
            <v/>
          </cell>
          <cell r="N63" t="str">
            <v/>
          </cell>
          <cell r="R63" t="str">
            <v/>
          </cell>
          <cell r="S63" t="str">
            <v/>
          </cell>
        </row>
        <row r="64">
          <cell r="C64" t="str">
            <v/>
          </cell>
          <cell r="D64" t="str">
            <v/>
          </cell>
          <cell r="H64" t="str">
            <v/>
          </cell>
          <cell r="I64" t="str">
            <v/>
          </cell>
          <cell r="M64" t="str">
            <v/>
          </cell>
          <cell r="N64" t="str">
            <v/>
          </cell>
          <cell r="R64" t="str">
            <v/>
          </cell>
          <cell r="S64" t="str">
            <v/>
          </cell>
        </row>
        <row r="65">
          <cell r="C65" t="str">
            <v/>
          </cell>
          <cell r="D65" t="str">
            <v/>
          </cell>
          <cell r="H65" t="str">
            <v/>
          </cell>
          <cell r="I65" t="str">
            <v/>
          </cell>
          <cell r="M65" t="str">
            <v/>
          </cell>
          <cell r="N65" t="str">
            <v/>
          </cell>
          <cell r="R65" t="str">
            <v/>
          </cell>
          <cell r="S65" t="str">
            <v/>
          </cell>
        </row>
        <row r="66">
          <cell r="C66" t="str">
            <v/>
          </cell>
          <cell r="D66" t="str">
            <v/>
          </cell>
          <cell r="H66" t="str">
            <v/>
          </cell>
          <cell r="I66" t="str">
            <v/>
          </cell>
          <cell r="M66" t="str">
            <v/>
          </cell>
          <cell r="N66" t="str">
            <v/>
          </cell>
          <cell r="R66" t="str">
            <v/>
          </cell>
          <cell r="S66" t="str">
            <v/>
          </cell>
        </row>
        <row r="67">
          <cell r="C67" t="str">
            <v/>
          </cell>
          <cell r="D67" t="str">
            <v/>
          </cell>
          <cell r="H67" t="str">
            <v/>
          </cell>
          <cell r="I67" t="str">
            <v/>
          </cell>
          <cell r="M67" t="str">
            <v/>
          </cell>
          <cell r="N67" t="str">
            <v/>
          </cell>
          <cell r="R67" t="str">
            <v/>
          </cell>
          <cell r="S67" t="str">
            <v/>
          </cell>
        </row>
        <row r="68">
          <cell r="C68" t="str">
            <v/>
          </cell>
          <cell r="D68" t="str">
            <v/>
          </cell>
          <cell r="H68" t="str">
            <v/>
          </cell>
          <cell r="I68" t="str">
            <v/>
          </cell>
          <cell r="M68" t="str">
            <v/>
          </cell>
          <cell r="N68" t="str">
            <v/>
          </cell>
          <cell r="R68" t="str">
            <v/>
          </cell>
          <cell r="S68" t="str">
            <v/>
          </cell>
        </row>
        <row r="69">
          <cell r="C69" t="str">
            <v/>
          </cell>
          <cell r="D69" t="str">
            <v/>
          </cell>
          <cell r="H69" t="str">
            <v/>
          </cell>
          <cell r="I69" t="str">
            <v/>
          </cell>
          <cell r="M69" t="str">
            <v/>
          </cell>
          <cell r="N69" t="str">
            <v/>
          </cell>
          <cell r="R69" t="str">
            <v/>
          </cell>
          <cell r="S69" t="str">
            <v/>
          </cell>
        </row>
        <row r="70">
          <cell r="C70" t="str">
            <v/>
          </cell>
          <cell r="D70" t="str">
            <v/>
          </cell>
          <cell r="H70" t="str">
            <v/>
          </cell>
          <cell r="I70" t="str">
            <v/>
          </cell>
          <cell r="M70" t="str">
            <v/>
          </cell>
          <cell r="N70" t="str">
            <v/>
          </cell>
          <cell r="R70" t="str">
            <v/>
          </cell>
          <cell r="S70" t="str">
            <v/>
          </cell>
        </row>
        <row r="71">
          <cell r="C71" t="str">
            <v/>
          </cell>
          <cell r="D71" t="str">
            <v/>
          </cell>
          <cell r="H71" t="str">
            <v/>
          </cell>
          <cell r="I71" t="str">
            <v/>
          </cell>
          <cell r="M71" t="str">
            <v/>
          </cell>
          <cell r="N71" t="str">
            <v/>
          </cell>
          <cell r="R71" t="str">
            <v/>
          </cell>
          <cell r="S71" t="str">
            <v/>
          </cell>
        </row>
        <row r="72">
          <cell r="C72" t="str">
            <v/>
          </cell>
          <cell r="D72" t="str">
            <v/>
          </cell>
          <cell r="H72" t="str">
            <v/>
          </cell>
          <cell r="I72" t="str">
            <v/>
          </cell>
          <cell r="M72" t="str">
            <v/>
          </cell>
          <cell r="N72" t="str">
            <v/>
          </cell>
          <cell r="R72" t="str">
            <v/>
          </cell>
          <cell r="S72" t="str">
            <v/>
          </cell>
        </row>
        <row r="73">
          <cell r="C73" t="str">
            <v/>
          </cell>
          <cell r="D73" t="str">
            <v/>
          </cell>
          <cell r="H73" t="str">
            <v/>
          </cell>
          <cell r="I73" t="str">
            <v/>
          </cell>
          <cell r="M73" t="str">
            <v/>
          </cell>
          <cell r="N73" t="str">
            <v/>
          </cell>
          <cell r="R73" t="str">
            <v/>
          </cell>
          <cell r="S73" t="str">
            <v/>
          </cell>
        </row>
        <row r="74">
          <cell r="C74" t="str">
            <v/>
          </cell>
          <cell r="D74" t="str">
            <v/>
          </cell>
          <cell r="H74" t="str">
            <v/>
          </cell>
          <cell r="I74" t="str">
            <v/>
          </cell>
          <cell r="M74" t="str">
            <v/>
          </cell>
          <cell r="N74" t="str">
            <v/>
          </cell>
          <cell r="R74" t="str">
            <v/>
          </cell>
          <cell r="S74" t="str">
            <v/>
          </cell>
        </row>
        <row r="75">
          <cell r="C75" t="str">
            <v/>
          </cell>
          <cell r="D75" t="str">
            <v/>
          </cell>
          <cell r="H75" t="str">
            <v/>
          </cell>
          <cell r="I75" t="str">
            <v/>
          </cell>
          <cell r="M75" t="str">
            <v/>
          </cell>
          <cell r="N75" t="str">
            <v/>
          </cell>
          <cell r="R75" t="str">
            <v/>
          </cell>
          <cell r="S75" t="str">
            <v/>
          </cell>
        </row>
        <row r="76">
          <cell r="C76" t="str">
            <v/>
          </cell>
          <cell r="D76" t="str">
            <v/>
          </cell>
          <cell r="H76" t="str">
            <v/>
          </cell>
          <cell r="I76" t="str">
            <v/>
          </cell>
          <cell r="M76" t="str">
            <v/>
          </cell>
          <cell r="N76" t="str">
            <v/>
          </cell>
          <cell r="R76" t="str">
            <v/>
          </cell>
          <cell r="S76" t="str">
            <v/>
          </cell>
        </row>
        <row r="77">
          <cell r="C77" t="str">
            <v/>
          </cell>
          <cell r="D77" t="str">
            <v/>
          </cell>
          <cell r="H77" t="str">
            <v/>
          </cell>
          <cell r="I77" t="str">
            <v/>
          </cell>
          <cell r="M77" t="str">
            <v/>
          </cell>
          <cell r="N77" t="str">
            <v/>
          </cell>
          <cell r="R77" t="str">
            <v/>
          </cell>
          <cell r="S77" t="str">
            <v/>
          </cell>
        </row>
        <row r="78">
          <cell r="C78" t="str">
            <v/>
          </cell>
          <cell r="D78" t="str">
            <v/>
          </cell>
          <cell r="H78" t="str">
            <v/>
          </cell>
          <cell r="I78" t="str">
            <v/>
          </cell>
          <cell r="M78" t="str">
            <v/>
          </cell>
          <cell r="N78" t="str">
            <v/>
          </cell>
          <cell r="R78" t="str">
            <v/>
          </cell>
          <cell r="S78" t="str">
            <v/>
          </cell>
        </row>
        <row r="79">
          <cell r="C79" t="str">
            <v/>
          </cell>
          <cell r="D79" t="str">
            <v/>
          </cell>
          <cell r="H79" t="str">
            <v/>
          </cell>
          <cell r="I79" t="str">
            <v/>
          </cell>
          <cell r="M79" t="str">
            <v/>
          </cell>
          <cell r="N79" t="str">
            <v/>
          </cell>
          <cell r="R79" t="str">
            <v/>
          </cell>
          <cell r="S79" t="str">
            <v/>
          </cell>
        </row>
        <row r="80">
          <cell r="C80" t="str">
            <v/>
          </cell>
          <cell r="D80" t="str">
            <v/>
          </cell>
          <cell r="H80" t="str">
            <v/>
          </cell>
          <cell r="I80" t="str">
            <v/>
          </cell>
          <cell r="M80" t="str">
            <v/>
          </cell>
          <cell r="N80" t="str">
            <v/>
          </cell>
          <cell r="R80" t="str">
            <v/>
          </cell>
          <cell r="S80" t="str">
            <v/>
          </cell>
        </row>
        <row r="81">
          <cell r="C81" t="str">
            <v/>
          </cell>
          <cell r="D81" t="str">
            <v/>
          </cell>
          <cell r="H81" t="str">
            <v/>
          </cell>
          <cell r="I81" t="str">
            <v/>
          </cell>
          <cell r="M81" t="str">
            <v/>
          </cell>
          <cell r="N81" t="str">
            <v/>
          </cell>
          <cell r="R81" t="str">
            <v/>
          </cell>
          <cell r="S81" t="str">
            <v/>
          </cell>
        </row>
        <row r="82">
          <cell r="C82" t="str">
            <v/>
          </cell>
          <cell r="D82" t="str">
            <v/>
          </cell>
          <cell r="H82" t="str">
            <v/>
          </cell>
          <cell r="I82" t="str">
            <v/>
          </cell>
          <cell r="M82" t="str">
            <v/>
          </cell>
          <cell r="N82" t="str">
            <v/>
          </cell>
          <cell r="R82" t="str">
            <v/>
          </cell>
          <cell r="S82" t="str">
            <v/>
          </cell>
        </row>
        <row r="83">
          <cell r="C83" t="str">
            <v/>
          </cell>
          <cell r="D83" t="str">
            <v/>
          </cell>
          <cell r="H83" t="str">
            <v/>
          </cell>
          <cell r="I83" t="str">
            <v/>
          </cell>
          <cell r="M83" t="str">
            <v/>
          </cell>
          <cell r="N83" t="str">
            <v/>
          </cell>
          <cell r="R83" t="str">
            <v/>
          </cell>
          <cell r="S83" t="str">
            <v/>
          </cell>
        </row>
        <row r="84">
          <cell r="C84" t="str">
            <v/>
          </cell>
          <cell r="D84" t="str">
            <v/>
          </cell>
          <cell r="H84" t="str">
            <v/>
          </cell>
          <cell r="I84" t="str">
            <v/>
          </cell>
          <cell r="M84" t="str">
            <v/>
          </cell>
          <cell r="N84" t="str">
            <v/>
          </cell>
          <cell r="R84" t="str">
            <v/>
          </cell>
          <cell r="S84" t="str">
            <v/>
          </cell>
        </row>
        <row r="85">
          <cell r="C85" t="str">
            <v/>
          </cell>
          <cell r="D85" t="str">
            <v/>
          </cell>
          <cell r="H85" t="str">
            <v/>
          </cell>
          <cell r="I85" t="str">
            <v/>
          </cell>
          <cell r="M85" t="str">
            <v/>
          </cell>
          <cell r="N85" t="str">
            <v/>
          </cell>
          <cell r="R85" t="str">
            <v/>
          </cell>
          <cell r="S85" t="str">
            <v/>
          </cell>
        </row>
        <row r="86">
          <cell r="C86" t="str">
            <v/>
          </cell>
          <cell r="D86" t="str">
            <v/>
          </cell>
          <cell r="H86" t="str">
            <v/>
          </cell>
          <cell r="I86" t="str">
            <v/>
          </cell>
          <cell r="M86" t="str">
            <v/>
          </cell>
          <cell r="N86" t="str">
            <v/>
          </cell>
          <cell r="R86" t="str">
            <v/>
          </cell>
          <cell r="S86" t="str">
            <v/>
          </cell>
        </row>
        <row r="87">
          <cell r="C87" t="str">
            <v/>
          </cell>
          <cell r="D87" t="str">
            <v/>
          </cell>
          <cell r="H87" t="str">
            <v/>
          </cell>
          <cell r="I87" t="str">
            <v/>
          </cell>
          <cell r="M87" t="str">
            <v/>
          </cell>
          <cell r="N87" t="str">
            <v/>
          </cell>
          <cell r="R87" t="str">
            <v/>
          </cell>
          <cell r="S87" t="str">
            <v/>
          </cell>
        </row>
        <row r="88">
          <cell r="C88" t="str">
            <v/>
          </cell>
          <cell r="D88" t="str">
            <v/>
          </cell>
          <cell r="H88" t="str">
            <v/>
          </cell>
          <cell r="I88" t="str">
            <v/>
          </cell>
          <cell r="M88" t="str">
            <v/>
          </cell>
          <cell r="N88" t="str">
            <v/>
          </cell>
          <cell r="R88" t="str">
            <v/>
          </cell>
          <cell r="S88" t="str">
            <v/>
          </cell>
        </row>
        <row r="89">
          <cell r="C89" t="str">
            <v/>
          </cell>
          <cell r="D89" t="str">
            <v/>
          </cell>
          <cell r="H89" t="str">
            <v/>
          </cell>
          <cell r="I89" t="str">
            <v/>
          </cell>
          <cell r="M89" t="str">
            <v/>
          </cell>
          <cell r="N89" t="str">
            <v/>
          </cell>
          <cell r="R89" t="str">
            <v/>
          </cell>
          <cell r="S89" t="str">
            <v/>
          </cell>
        </row>
        <row r="90">
          <cell r="C90" t="str">
            <v/>
          </cell>
          <cell r="D90" t="str">
            <v/>
          </cell>
          <cell r="H90" t="str">
            <v/>
          </cell>
          <cell r="I90" t="str">
            <v/>
          </cell>
          <cell r="M90" t="str">
            <v/>
          </cell>
          <cell r="N90" t="str">
            <v/>
          </cell>
          <cell r="R90" t="str">
            <v/>
          </cell>
          <cell r="S90" t="str">
            <v/>
          </cell>
        </row>
        <row r="91">
          <cell r="C91" t="str">
            <v/>
          </cell>
          <cell r="D91" t="str">
            <v/>
          </cell>
          <cell r="H91" t="str">
            <v/>
          </cell>
          <cell r="I91" t="str">
            <v/>
          </cell>
          <cell r="M91" t="str">
            <v/>
          </cell>
          <cell r="N91" t="str">
            <v/>
          </cell>
          <cell r="R91" t="str">
            <v/>
          </cell>
          <cell r="S91" t="str">
            <v/>
          </cell>
        </row>
        <row r="92">
          <cell r="C92" t="str">
            <v/>
          </cell>
          <cell r="D92" t="str">
            <v/>
          </cell>
          <cell r="H92" t="str">
            <v/>
          </cell>
          <cell r="I92" t="str">
            <v/>
          </cell>
          <cell r="M92" t="str">
            <v/>
          </cell>
          <cell r="N92" t="str">
            <v/>
          </cell>
          <cell r="R92" t="str">
            <v/>
          </cell>
          <cell r="S92" t="str">
            <v/>
          </cell>
        </row>
        <row r="93">
          <cell r="C93" t="str">
            <v/>
          </cell>
          <cell r="D93" t="str">
            <v/>
          </cell>
          <cell r="H93" t="str">
            <v/>
          </cell>
          <cell r="I93" t="str">
            <v/>
          </cell>
          <cell r="M93" t="str">
            <v/>
          </cell>
          <cell r="N93" t="str">
            <v/>
          </cell>
          <cell r="R93" t="str">
            <v/>
          </cell>
          <cell r="S93" t="str">
            <v/>
          </cell>
        </row>
        <row r="94">
          <cell r="C94" t="str">
            <v/>
          </cell>
          <cell r="D94" t="str">
            <v/>
          </cell>
          <cell r="H94" t="str">
            <v/>
          </cell>
          <cell r="I94" t="str">
            <v/>
          </cell>
          <cell r="M94" t="str">
            <v/>
          </cell>
          <cell r="N94" t="str">
            <v/>
          </cell>
          <cell r="R94" t="str">
            <v/>
          </cell>
          <cell r="S94" t="str">
            <v/>
          </cell>
        </row>
        <row r="95">
          <cell r="C95" t="str">
            <v/>
          </cell>
          <cell r="D95" t="str">
            <v/>
          </cell>
          <cell r="H95" t="str">
            <v/>
          </cell>
          <cell r="I95" t="str">
            <v/>
          </cell>
          <cell r="M95" t="str">
            <v/>
          </cell>
          <cell r="N95" t="str">
            <v/>
          </cell>
          <cell r="R95" t="str">
            <v/>
          </cell>
          <cell r="S95" t="str">
            <v/>
          </cell>
        </row>
        <row r="96">
          <cell r="C96" t="str">
            <v/>
          </cell>
          <cell r="D96" t="str">
            <v/>
          </cell>
          <cell r="H96" t="str">
            <v/>
          </cell>
          <cell r="I96" t="str">
            <v/>
          </cell>
          <cell r="M96" t="str">
            <v/>
          </cell>
          <cell r="N96" t="str">
            <v/>
          </cell>
          <cell r="R96" t="str">
            <v/>
          </cell>
          <cell r="S96" t="str">
            <v/>
          </cell>
        </row>
        <row r="97">
          <cell r="C97" t="str">
            <v/>
          </cell>
          <cell r="D97" t="str">
            <v/>
          </cell>
          <cell r="H97" t="str">
            <v/>
          </cell>
          <cell r="I97" t="str">
            <v/>
          </cell>
          <cell r="M97" t="str">
            <v/>
          </cell>
          <cell r="N97" t="str">
            <v/>
          </cell>
          <cell r="R97" t="str">
            <v/>
          </cell>
          <cell r="S97" t="str">
            <v/>
          </cell>
        </row>
        <row r="98">
          <cell r="C98" t="str">
            <v/>
          </cell>
          <cell r="D98" t="str">
            <v/>
          </cell>
          <cell r="H98" t="str">
            <v/>
          </cell>
          <cell r="I98" t="str">
            <v/>
          </cell>
          <cell r="M98" t="str">
            <v/>
          </cell>
          <cell r="N98" t="str">
            <v/>
          </cell>
          <cell r="R98" t="str">
            <v/>
          </cell>
          <cell r="S98" t="str">
            <v/>
          </cell>
        </row>
        <row r="99">
          <cell r="C99" t="str">
            <v/>
          </cell>
          <cell r="D99" t="str">
            <v/>
          </cell>
          <cell r="H99" t="str">
            <v/>
          </cell>
          <cell r="I99" t="str">
            <v/>
          </cell>
          <cell r="M99" t="str">
            <v/>
          </cell>
          <cell r="N99" t="str">
            <v/>
          </cell>
          <cell r="R99" t="str">
            <v/>
          </cell>
          <cell r="S99" t="str">
            <v/>
          </cell>
        </row>
        <row r="100">
          <cell r="C100" t="str">
            <v/>
          </cell>
          <cell r="D100" t="str">
            <v/>
          </cell>
          <cell r="H100" t="str">
            <v/>
          </cell>
          <cell r="I100" t="str">
            <v/>
          </cell>
          <cell r="M100" t="str">
            <v/>
          </cell>
          <cell r="N100" t="str">
            <v/>
          </cell>
          <cell r="R100" t="str">
            <v/>
          </cell>
          <cell r="S100" t="str">
            <v/>
          </cell>
        </row>
        <row r="101">
          <cell r="C101" t="str">
            <v/>
          </cell>
          <cell r="D101" t="str">
            <v/>
          </cell>
          <cell r="H101" t="str">
            <v/>
          </cell>
          <cell r="I101" t="str">
            <v/>
          </cell>
          <cell r="M101" t="str">
            <v/>
          </cell>
          <cell r="N101" t="str">
            <v/>
          </cell>
          <cell r="R101" t="str">
            <v/>
          </cell>
          <cell r="S101" t="str">
            <v/>
          </cell>
        </row>
        <row r="102">
          <cell r="C102" t="str">
            <v/>
          </cell>
          <cell r="D102" t="str">
            <v/>
          </cell>
          <cell r="H102" t="str">
            <v/>
          </cell>
          <cell r="I102" t="str">
            <v/>
          </cell>
          <cell r="M102" t="str">
            <v/>
          </cell>
          <cell r="N102" t="str">
            <v/>
          </cell>
          <cell r="R102" t="str">
            <v/>
          </cell>
          <cell r="S102" t="str">
            <v/>
          </cell>
        </row>
        <row r="103">
          <cell r="C103" t="str">
            <v/>
          </cell>
          <cell r="D103" t="str">
            <v/>
          </cell>
          <cell r="H103" t="str">
            <v/>
          </cell>
          <cell r="I103" t="str">
            <v/>
          </cell>
          <cell r="M103" t="str">
            <v/>
          </cell>
          <cell r="N103" t="str">
            <v/>
          </cell>
          <cell r="R103" t="str">
            <v/>
          </cell>
          <cell r="S103" t="str">
            <v/>
          </cell>
        </row>
        <row r="104">
          <cell r="C104" t="str">
            <v/>
          </cell>
          <cell r="D104" t="str">
            <v/>
          </cell>
          <cell r="H104" t="str">
            <v/>
          </cell>
          <cell r="I104" t="str">
            <v/>
          </cell>
          <cell r="M104" t="str">
            <v/>
          </cell>
          <cell r="N104" t="str">
            <v/>
          </cell>
          <cell r="R104" t="str">
            <v/>
          </cell>
          <cell r="S104" t="str">
            <v/>
          </cell>
        </row>
        <row r="105">
          <cell r="C105" t="str">
            <v/>
          </cell>
          <cell r="D105" t="str">
            <v/>
          </cell>
          <cell r="H105" t="str">
            <v/>
          </cell>
          <cell r="I105" t="str">
            <v/>
          </cell>
          <cell r="M105" t="str">
            <v/>
          </cell>
          <cell r="N105" t="str">
            <v/>
          </cell>
          <cell r="R105" t="str">
            <v/>
          </cell>
          <cell r="S105" t="str">
            <v/>
          </cell>
        </row>
        <row r="106">
          <cell r="C106" t="str">
            <v/>
          </cell>
          <cell r="D106" t="str">
            <v/>
          </cell>
          <cell r="H106" t="str">
            <v/>
          </cell>
          <cell r="I106" t="str">
            <v/>
          </cell>
          <cell r="M106" t="str">
            <v/>
          </cell>
          <cell r="N106" t="str">
            <v/>
          </cell>
          <cell r="R106" t="str">
            <v/>
          </cell>
          <cell r="S106" t="str">
            <v/>
          </cell>
        </row>
        <row r="107">
          <cell r="C107" t="str">
            <v/>
          </cell>
          <cell r="D107" t="str">
            <v/>
          </cell>
          <cell r="H107" t="str">
            <v/>
          </cell>
          <cell r="I107" t="str">
            <v/>
          </cell>
          <cell r="M107" t="str">
            <v/>
          </cell>
          <cell r="N107" t="str">
            <v/>
          </cell>
          <cell r="R107" t="str">
            <v/>
          </cell>
          <cell r="S107" t="str">
            <v/>
          </cell>
        </row>
        <row r="108">
          <cell r="C108" t="str">
            <v/>
          </cell>
          <cell r="D108" t="str">
            <v/>
          </cell>
          <cell r="H108" t="str">
            <v/>
          </cell>
          <cell r="I108" t="str">
            <v/>
          </cell>
          <cell r="M108" t="str">
            <v/>
          </cell>
          <cell r="N108" t="str">
            <v/>
          </cell>
          <cell r="R108" t="str">
            <v/>
          </cell>
          <cell r="S108" t="str">
            <v/>
          </cell>
        </row>
        <row r="109">
          <cell r="C109" t="str">
            <v/>
          </cell>
          <cell r="D109" t="str">
            <v/>
          </cell>
          <cell r="H109" t="str">
            <v/>
          </cell>
          <cell r="I109" t="str">
            <v/>
          </cell>
          <cell r="M109" t="str">
            <v/>
          </cell>
          <cell r="N109" t="str">
            <v/>
          </cell>
          <cell r="R109" t="str">
            <v/>
          </cell>
          <cell r="S109" t="str">
            <v/>
          </cell>
        </row>
        <row r="110">
          <cell r="C110" t="str">
            <v/>
          </cell>
          <cell r="D110" t="str">
            <v/>
          </cell>
          <cell r="H110" t="str">
            <v/>
          </cell>
          <cell r="I110" t="str">
            <v/>
          </cell>
          <cell r="M110" t="str">
            <v/>
          </cell>
          <cell r="N110" t="str">
            <v/>
          </cell>
          <cell r="R110" t="str">
            <v/>
          </cell>
          <cell r="S110" t="str">
            <v/>
          </cell>
        </row>
        <row r="111">
          <cell r="C111" t="str">
            <v/>
          </cell>
          <cell r="D111" t="str">
            <v/>
          </cell>
          <cell r="H111" t="str">
            <v/>
          </cell>
          <cell r="I111" t="str">
            <v/>
          </cell>
          <cell r="M111" t="str">
            <v/>
          </cell>
          <cell r="N111" t="str">
            <v/>
          </cell>
          <cell r="R111" t="str">
            <v/>
          </cell>
          <cell r="S111" t="str">
            <v/>
          </cell>
        </row>
        <row r="112">
          <cell r="C112" t="str">
            <v/>
          </cell>
          <cell r="D112" t="str">
            <v/>
          </cell>
          <cell r="H112" t="str">
            <v/>
          </cell>
          <cell r="I112" t="str">
            <v/>
          </cell>
          <cell r="M112" t="str">
            <v/>
          </cell>
          <cell r="N112" t="str">
            <v/>
          </cell>
          <cell r="R112" t="str">
            <v/>
          </cell>
          <cell r="S112" t="str">
            <v/>
          </cell>
        </row>
        <row r="113">
          <cell r="C113" t="str">
            <v/>
          </cell>
          <cell r="D113" t="str">
            <v/>
          </cell>
          <cell r="H113" t="str">
            <v/>
          </cell>
          <cell r="I113" t="str">
            <v/>
          </cell>
          <cell r="M113" t="str">
            <v/>
          </cell>
          <cell r="N113" t="str">
            <v/>
          </cell>
          <cell r="R113" t="str">
            <v/>
          </cell>
          <cell r="S113" t="str">
            <v/>
          </cell>
        </row>
        <row r="114">
          <cell r="C114" t="str">
            <v/>
          </cell>
          <cell r="D114" t="str">
            <v/>
          </cell>
          <cell r="H114" t="str">
            <v/>
          </cell>
          <cell r="I114" t="str">
            <v/>
          </cell>
          <cell r="M114" t="str">
            <v/>
          </cell>
          <cell r="N114" t="str">
            <v/>
          </cell>
          <cell r="R114" t="str">
            <v/>
          </cell>
          <cell r="S114" t="str">
            <v/>
          </cell>
        </row>
        <row r="115">
          <cell r="C115" t="str">
            <v/>
          </cell>
          <cell r="D115" t="str">
            <v/>
          </cell>
          <cell r="H115" t="str">
            <v/>
          </cell>
          <cell r="I115" t="str">
            <v/>
          </cell>
          <cell r="M115" t="str">
            <v/>
          </cell>
          <cell r="N115" t="str">
            <v/>
          </cell>
          <cell r="R115" t="str">
            <v/>
          </cell>
          <cell r="S115" t="str">
            <v/>
          </cell>
        </row>
        <row r="116">
          <cell r="C116" t="str">
            <v/>
          </cell>
          <cell r="D116" t="str">
            <v/>
          </cell>
          <cell r="H116" t="str">
            <v/>
          </cell>
          <cell r="I116" t="str">
            <v/>
          </cell>
          <cell r="M116" t="str">
            <v/>
          </cell>
          <cell r="N116" t="str">
            <v/>
          </cell>
          <cell r="R116" t="str">
            <v/>
          </cell>
          <cell r="S116" t="str">
            <v/>
          </cell>
        </row>
        <row r="117">
          <cell r="C117" t="str">
            <v/>
          </cell>
          <cell r="D117" t="str">
            <v/>
          </cell>
          <cell r="H117" t="str">
            <v/>
          </cell>
          <cell r="I117" t="str">
            <v/>
          </cell>
          <cell r="M117" t="str">
            <v/>
          </cell>
          <cell r="N117" t="str">
            <v/>
          </cell>
          <cell r="R117" t="str">
            <v/>
          </cell>
          <cell r="S117" t="str">
            <v/>
          </cell>
        </row>
        <row r="118">
          <cell r="C118" t="str">
            <v/>
          </cell>
          <cell r="D118" t="str">
            <v/>
          </cell>
          <cell r="H118" t="str">
            <v/>
          </cell>
          <cell r="I118" t="str">
            <v/>
          </cell>
          <cell r="M118" t="str">
            <v/>
          </cell>
          <cell r="N118" t="str">
            <v/>
          </cell>
          <cell r="R118" t="str">
            <v/>
          </cell>
          <cell r="S118" t="str">
            <v/>
          </cell>
        </row>
        <row r="119">
          <cell r="C119" t="str">
            <v/>
          </cell>
          <cell r="D119" t="str">
            <v/>
          </cell>
          <cell r="H119" t="str">
            <v/>
          </cell>
          <cell r="I119" t="str">
            <v/>
          </cell>
          <cell r="M119" t="str">
            <v/>
          </cell>
          <cell r="N119" t="str">
            <v/>
          </cell>
          <cell r="R119" t="str">
            <v/>
          </cell>
          <cell r="S119" t="str">
            <v/>
          </cell>
        </row>
        <row r="120">
          <cell r="C120" t="str">
            <v/>
          </cell>
          <cell r="D120" t="str">
            <v/>
          </cell>
          <cell r="H120" t="str">
            <v/>
          </cell>
          <cell r="I120" t="str">
            <v/>
          </cell>
          <cell r="M120" t="str">
            <v/>
          </cell>
          <cell r="N120" t="str">
            <v/>
          </cell>
          <cell r="R120" t="str">
            <v/>
          </cell>
          <cell r="S120" t="str">
            <v/>
          </cell>
        </row>
        <row r="121">
          <cell r="C121" t="str">
            <v/>
          </cell>
          <cell r="D121" t="str">
            <v/>
          </cell>
          <cell r="H121" t="str">
            <v/>
          </cell>
          <cell r="I121" t="str">
            <v/>
          </cell>
          <cell r="M121" t="str">
            <v/>
          </cell>
          <cell r="N121" t="str">
            <v/>
          </cell>
          <cell r="R121" t="str">
            <v/>
          </cell>
          <cell r="S121" t="str">
            <v/>
          </cell>
        </row>
        <row r="122">
          <cell r="C122" t="str">
            <v/>
          </cell>
          <cell r="D122" t="str">
            <v/>
          </cell>
          <cell r="H122" t="str">
            <v/>
          </cell>
          <cell r="I122" t="str">
            <v/>
          </cell>
          <cell r="M122" t="str">
            <v/>
          </cell>
          <cell r="N122" t="str">
            <v/>
          </cell>
          <cell r="R122" t="str">
            <v/>
          </cell>
          <cell r="S122" t="str">
            <v/>
          </cell>
        </row>
        <row r="123">
          <cell r="C123" t="str">
            <v/>
          </cell>
          <cell r="D123" t="str">
            <v/>
          </cell>
          <cell r="H123" t="str">
            <v/>
          </cell>
          <cell r="I123" t="str">
            <v/>
          </cell>
          <cell r="M123" t="str">
            <v/>
          </cell>
          <cell r="N123" t="str">
            <v/>
          </cell>
          <cell r="R123" t="str">
            <v/>
          </cell>
          <cell r="S123" t="str">
            <v/>
          </cell>
        </row>
        <row r="124">
          <cell r="C124" t="str">
            <v/>
          </cell>
          <cell r="D124" t="str">
            <v/>
          </cell>
          <cell r="H124" t="str">
            <v/>
          </cell>
          <cell r="I124" t="str">
            <v/>
          </cell>
          <cell r="M124" t="str">
            <v/>
          </cell>
          <cell r="N124" t="str">
            <v/>
          </cell>
          <cell r="R124" t="str">
            <v/>
          </cell>
          <cell r="S124" t="str">
            <v/>
          </cell>
        </row>
        <row r="125">
          <cell r="C125" t="str">
            <v/>
          </cell>
          <cell r="D125" t="str">
            <v/>
          </cell>
          <cell r="H125" t="str">
            <v/>
          </cell>
          <cell r="I125" t="str">
            <v/>
          </cell>
          <cell r="M125" t="str">
            <v/>
          </cell>
          <cell r="N125" t="str">
            <v/>
          </cell>
          <cell r="R125" t="str">
            <v/>
          </cell>
          <cell r="S125" t="str">
            <v/>
          </cell>
        </row>
        <row r="126">
          <cell r="C126" t="str">
            <v/>
          </cell>
          <cell r="D126" t="str">
            <v/>
          </cell>
          <cell r="H126" t="str">
            <v/>
          </cell>
          <cell r="I126" t="str">
            <v/>
          </cell>
          <cell r="M126" t="str">
            <v/>
          </cell>
          <cell r="N126" t="str">
            <v/>
          </cell>
          <cell r="R126" t="str">
            <v/>
          </cell>
          <cell r="S126" t="str">
            <v/>
          </cell>
        </row>
        <row r="127">
          <cell r="C127" t="str">
            <v/>
          </cell>
          <cell r="D127" t="str">
            <v/>
          </cell>
          <cell r="H127" t="str">
            <v/>
          </cell>
          <cell r="I127" t="str">
            <v/>
          </cell>
          <cell r="M127" t="str">
            <v/>
          </cell>
          <cell r="N127" t="str">
            <v/>
          </cell>
          <cell r="R127" t="str">
            <v/>
          </cell>
          <cell r="S127" t="str">
            <v/>
          </cell>
        </row>
        <row r="128">
          <cell r="C128" t="str">
            <v/>
          </cell>
          <cell r="D128" t="str">
            <v/>
          </cell>
          <cell r="H128" t="str">
            <v/>
          </cell>
          <cell r="I128" t="str">
            <v/>
          </cell>
          <cell r="M128" t="str">
            <v/>
          </cell>
          <cell r="N128" t="str">
            <v/>
          </cell>
          <cell r="R128" t="str">
            <v/>
          </cell>
          <cell r="S128" t="str">
            <v/>
          </cell>
        </row>
        <row r="129">
          <cell r="C129" t="str">
            <v/>
          </cell>
          <cell r="D129" t="str">
            <v/>
          </cell>
          <cell r="H129" t="str">
            <v/>
          </cell>
          <cell r="I129" t="str">
            <v/>
          </cell>
          <cell r="M129" t="str">
            <v/>
          </cell>
          <cell r="N129" t="str">
            <v/>
          </cell>
          <cell r="R129" t="str">
            <v/>
          </cell>
          <cell r="S129" t="str">
            <v/>
          </cell>
        </row>
        <row r="130">
          <cell r="C130" t="str">
            <v/>
          </cell>
          <cell r="D130" t="str">
            <v/>
          </cell>
          <cell r="H130" t="str">
            <v/>
          </cell>
          <cell r="I130" t="str">
            <v/>
          </cell>
          <cell r="M130" t="str">
            <v/>
          </cell>
          <cell r="N130" t="str">
            <v/>
          </cell>
          <cell r="R130" t="str">
            <v/>
          </cell>
          <cell r="S130" t="str">
            <v/>
          </cell>
        </row>
        <row r="131">
          <cell r="C131" t="str">
            <v/>
          </cell>
          <cell r="D131" t="str">
            <v/>
          </cell>
          <cell r="H131" t="str">
            <v/>
          </cell>
          <cell r="I131" t="str">
            <v/>
          </cell>
          <cell r="M131" t="str">
            <v/>
          </cell>
          <cell r="N131" t="str">
            <v/>
          </cell>
          <cell r="R131" t="str">
            <v/>
          </cell>
          <cell r="S131" t="str">
            <v/>
          </cell>
        </row>
        <row r="132">
          <cell r="C132" t="str">
            <v/>
          </cell>
          <cell r="D132" t="str">
            <v/>
          </cell>
          <cell r="H132" t="str">
            <v/>
          </cell>
          <cell r="I132" t="str">
            <v/>
          </cell>
          <cell r="M132" t="str">
            <v/>
          </cell>
          <cell r="N132" t="str">
            <v/>
          </cell>
          <cell r="R132" t="str">
            <v/>
          </cell>
          <cell r="S132" t="str">
            <v/>
          </cell>
        </row>
        <row r="133">
          <cell r="C133" t="str">
            <v/>
          </cell>
          <cell r="D133" t="str">
            <v/>
          </cell>
          <cell r="H133" t="str">
            <v/>
          </cell>
          <cell r="I133" t="str">
            <v/>
          </cell>
          <cell r="M133" t="str">
            <v/>
          </cell>
          <cell r="N133" t="str">
            <v/>
          </cell>
          <cell r="R133" t="str">
            <v/>
          </cell>
          <cell r="S133" t="str">
            <v/>
          </cell>
        </row>
        <row r="134">
          <cell r="C134" t="str">
            <v/>
          </cell>
          <cell r="D134" t="str">
            <v/>
          </cell>
          <cell r="H134" t="str">
            <v/>
          </cell>
          <cell r="I134" t="str">
            <v/>
          </cell>
          <cell r="M134" t="str">
            <v/>
          </cell>
          <cell r="N134" t="str">
            <v/>
          </cell>
          <cell r="R134" t="str">
            <v/>
          </cell>
          <cell r="S134" t="str">
            <v/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S"/>
      <sheetName val="Sediment2"/>
      <sheetName val="schweb1"/>
      <sheetName val="Blattbelag"/>
      <sheetName val="AbtriftBoden"/>
      <sheetName val="Sediment"/>
    </sheetNames>
    <sheetDataSet>
      <sheetData sheetId="0">
        <row r="184">
          <cell r="AC184">
            <v>0.5</v>
          </cell>
        </row>
        <row r="185">
          <cell r="AC185">
            <v>1.5</v>
          </cell>
        </row>
        <row r="186">
          <cell r="AC186">
            <v>2.5</v>
          </cell>
        </row>
        <row r="187">
          <cell r="AC187">
            <v>3.5</v>
          </cell>
        </row>
        <row r="188">
          <cell r="AC188">
            <v>4.5</v>
          </cell>
        </row>
        <row r="189">
          <cell r="AC189">
            <v>5.5</v>
          </cell>
        </row>
        <row r="190">
          <cell r="AC190">
            <v>6.5</v>
          </cell>
        </row>
        <row r="191">
          <cell r="AC191">
            <v>7.5</v>
          </cell>
        </row>
        <row r="192">
          <cell r="AC192">
            <v>8.5</v>
          </cell>
        </row>
        <row r="193">
          <cell r="AC193">
            <v>9.5</v>
          </cell>
        </row>
        <row r="194">
          <cell r="AC194">
            <v>10.5</v>
          </cell>
        </row>
        <row r="195">
          <cell r="AC195">
            <v>11.5</v>
          </cell>
        </row>
        <row r="196">
          <cell r="AC196">
            <v>12.5</v>
          </cell>
        </row>
        <row r="197">
          <cell r="AC197">
            <v>13.5</v>
          </cell>
        </row>
        <row r="198">
          <cell r="AC198">
            <v>14.5</v>
          </cell>
        </row>
        <row r="199">
          <cell r="AC199">
            <v>15.5</v>
          </cell>
        </row>
        <row r="200">
          <cell r="AC200">
            <v>16.5</v>
          </cell>
        </row>
        <row r="201">
          <cell r="AC201">
            <v>17.5</v>
          </cell>
        </row>
        <row r="202">
          <cell r="AC202">
            <v>18.5</v>
          </cell>
        </row>
        <row r="203">
          <cell r="AC203">
            <v>19.5</v>
          </cell>
        </row>
        <row r="204">
          <cell r="AC204">
            <v>20.5</v>
          </cell>
        </row>
        <row r="205">
          <cell r="AC205">
            <v>21.5</v>
          </cell>
        </row>
        <row r="206">
          <cell r="AC206">
            <v>22.5</v>
          </cell>
        </row>
        <row r="207">
          <cell r="AC207">
            <v>23.5</v>
          </cell>
        </row>
        <row r="208">
          <cell r="AC208">
            <v>24.5</v>
          </cell>
        </row>
        <row r="209">
          <cell r="AC209">
            <v>25.5</v>
          </cell>
        </row>
        <row r="210">
          <cell r="AC210">
            <v>26.5</v>
          </cell>
        </row>
        <row r="211">
          <cell r="AC211">
            <v>27.5</v>
          </cell>
        </row>
        <row r="212">
          <cell r="AC212">
            <v>28.5</v>
          </cell>
        </row>
        <row r="213">
          <cell r="AC213">
            <v>29.5</v>
          </cell>
        </row>
        <row r="214">
          <cell r="AC214">
            <v>30.5</v>
          </cell>
        </row>
        <row r="215">
          <cell r="AC215">
            <v>31.5</v>
          </cell>
        </row>
        <row r="216">
          <cell r="AC216">
            <v>32.5</v>
          </cell>
        </row>
        <row r="217">
          <cell r="AC217">
            <v>33.5</v>
          </cell>
        </row>
        <row r="218">
          <cell r="AC218">
            <v>34.5</v>
          </cell>
        </row>
        <row r="219">
          <cell r="AC219">
            <v>35.5</v>
          </cell>
        </row>
        <row r="220">
          <cell r="AC220">
            <v>36.5</v>
          </cell>
        </row>
        <row r="221">
          <cell r="AC221">
            <v>37.5</v>
          </cell>
        </row>
        <row r="222">
          <cell r="AC222">
            <v>38.5</v>
          </cell>
        </row>
        <row r="223">
          <cell r="AC223">
            <v>39.5</v>
          </cell>
        </row>
        <row r="224">
          <cell r="AC224">
            <v>40.5</v>
          </cell>
        </row>
        <row r="225">
          <cell r="AC225">
            <v>41.5</v>
          </cell>
        </row>
        <row r="226">
          <cell r="AC226">
            <v>42.5</v>
          </cell>
        </row>
        <row r="227">
          <cell r="AC227">
            <v>43.5</v>
          </cell>
        </row>
        <row r="228">
          <cell r="AC228">
            <v>44.5</v>
          </cell>
        </row>
        <row r="229">
          <cell r="AC229">
            <v>45.5</v>
          </cell>
        </row>
        <row r="230">
          <cell r="AC230">
            <v>46.5</v>
          </cell>
        </row>
        <row r="231">
          <cell r="AC231">
            <v>47.5</v>
          </cell>
        </row>
        <row r="232">
          <cell r="AC232">
            <v>48.5</v>
          </cell>
        </row>
        <row r="233">
          <cell r="AC233">
            <v>49.5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"/>
      <sheetName val="Ackerbau"/>
      <sheetName val="Spritzenreinigung"/>
      <sheetName val="Spritzenkalkulation"/>
      <sheetName val="Beratung Ackerbau"/>
      <sheetName val="Spargel"/>
      <sheetName val="Erdbeergestänge"/>
      <sheetName val="Restmenge Mittel"/>
      <sheetName val="Restmenge_TÜV"/>
      <sheetName val="Parzellenspritzen"/>
      <sheetName val="Parzellenspritze 40 cm"/>
      <sheetName val="Parzellenspritze 50 cm"/>
      <sheetName val="Druckabfall"/>
      <sheetName val="Umrechnung Hohlkegel Flachstr."/>
      <sheetName val="Beratung AHL"/>
      <sheetName val="Formeln Feldspritzen"/>
      <sheetName val="Formeln Bandspritzen"/>
      <sheetName val="Formeln Obstbau"/>
      <sheetName val="lmin untersch Druck"/>
      <sheetName val="HARDI S 4110"/>
      <sheetName val="Tropfengrößen"/>
      <sheetName val="Applikationsbahn"/>
      <sheetName val="Giesswagen"/>
      <sheetName val="Auswertung Wassersens Papier"/>
      <sheetName val="VK-Berechnung, Düsenausstoß"/>
      <sheetName val="Beratung Ackerbau_alt"/>
      <sheetName val="Diabrotica"/>
      <sheetName val="Flächenberechnung"/>
      <sheetName val="Übersicht"/>
      <sheetName val="kompakte Injektordüsen"/>
      <sheetName val="lange Injektordüsen"/>
      <sheetName val="IDNe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K-Berechnung, Düsenausstoß"/>
      <sheetName val="VK-Berechnung, Querverteilung "/>
    </sheetNames>
    <sheetDataSet>
      <sheetData sheetId="0">
        <row r="22">
          <cell r="D22"/>
          <cell r="K22"/>
        </row>
        <row r="23">
          <cell r="K23"/>
        </row>
        <row r="24">
          <cell r="K24"/>
        </row>
        <row r="25">
          <cell r="K25"/>
        </row>
        <row r="26">
          <cell r="K26"/>
        </row>
        <row r="27">
          <cell r="K27"/>
        </row>
        <row r="28">
          <cell r="K28"/>
        </row>
        <row r="29">
          <cell r="K29"/>
        </row>
        <row r="30">
          <cell r="K30"/>
        </row>
        <row r="31">
          <cell r="K31"/>
        </row>
        <row r="32">
          <cell r="K32"/>
        </row>
        <row r="33">
          <cell r="K33"/>
        </row>
        <row r="34">
          <cell r="K34"/>
        </row>
        <row r="35">
          <cell r="K35"/>
        </row>
        <row r="36">
          <cell r="K36"/>
        </row>
        <row r="37">
          <cell r="K37"/>
        </row>
        <row r="38">
          <cell r="K38"/>
        </row>
        <row r="39">
          <cell r="K39"/>
        </row>
        <row r="40">
          <cell r="K40"/>
        </row>
        <row r="41">
          <cell r="K41"/>
        </row>
        <row r="42">
          <cell r="K42"/>
        </row>
        <row r="43">
          <cell r="K43"/>
        </row>
        <row r="44">
          <cell r="K44"/>
        </row>
        <row r="45">
          <cell r="K45"/>
        </row>
        <row r="46">
          <cell r="K46"/>
        </row>
        <row r="47">
          <cell r="K47"/>
        </row>
        <row r="48">
          <cell r="K48"/>
        </row>
        <row r="49">
          <cell r="K49"/>
        </row>
        <row r="50">
          <cell r="K50"/>
        </row>
        <row r="51">
          <cell r="K51"/>
        </row>
        <row r="52">
          <cell r="K52"/>
        </row>
        <row r="53">
          <cell r="K53"/>
        </row>
        <row r="54">
          <cell r="K54"/>
        </row>
        <row r="55">
          <cell r="K55"/>
        </row>
        <row r="56">
          <cell r="K56"/>
        </row>
        <row r="57">
          <cell r="K57"/>
        </row>
        <row r="58">
          <cell r="K58"/>
        </row>
        <row r="59">
          <cell r="K59"/>
        </row>
        <row r="60">
          <cell r="K60"/>
        </row>
        <row r="61">
          <cell r="K6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8"/>
  <sheetViews>
    <sheetView zoomScale="90" zoomScaleNormal="90" workbookViewId="0">
      <selection activeCell="B2" sqref="B2"/>
    </sheetView>
  </sheetViews>
  <sheetFormatPr baseColWidth="10" defaultRowHeight="15" x14ac:dyDescent="0.2"/>
  <cols>
    <col min="1" max="1" width="37.42578125" style="1" customWidth="1"/>
    <col min="2" max="5" width="11.42578125" style="1"/>
    <col min="6" max="6" width="18.5703125" style="1" bestFit="1" customWidth="1"/>
    <col min="7" max="16384" width="11.42578125" style="1"/>
  </cols>
  <sheetData>
    <row r="1" spans="1:14" ht="15.75" thickBot="1" x14ac:dyDescent="0.25"/>
    <row r="2" spans="1:14" ht="16.5" thickBot="1" x14ac:dyDescent="0.3">
      <c r="A2" s="2"/>
      <c r="B2" s="3" t="s">
        <v>39</v>
      </c>
      <c r="C2" s="2"/>
      <c r="E2" s="2"/>
      <c r="F2" s="2"/>
      <c r="H2" s="2"/>
      <c r="I2" s="2"/>
      <c r="J2" s="2"/>
      <c r="K2" s="2"/>
      <c r="L2" s="2"/>
      <c r="M2" s="2"/>
      <c r="N2" s="2"/>
    </row>
    <row r="3" spans="1:14" ht="18.75" thickBot="1" x14ac:dyDescent="0.25">
      <c r="A3" s="4"/>
      <c r="B3" s="5"/>
      <c r="D3" s="6" t="e">
        <f>(SQRT(3)*D11)/#REF!</f>
        <v>#VALUE!</v>
      </c>
      <c r="E3" s="6" t="e">
        <f>(SQRT(3)*E11)/#REF!</f>
        <v>#VALUE!</v>
      </c>
      <c r="F3" s="6" t="e">
        <f>(SQRT(3)*F11)/#REF!</f>
        <v>#VALUE!</v>
      </c>
      <c r="G3" s="6" t="e">
        <f t="shared" ref="G3:L3" si="0">(SQRT(3)*G11)/D14</f>
        <v>#VALUE!</v>
      </c>
      <c r="H3" s="6">
        <f t="shared" si="0"/>
        <v>3.9692831006786764</v>
      </c>
      <c r="I3" s="6" t="e">
        <f t="shared" si="0"/>
        <v>#VALUE!</v>
      </c>
      <c r="J3" s="6" t="e">
        <f t="shared" si="0"/>
        <v>#VALUE!</v>
      </c>
      <c r="K3" s="6" t="e">
        <f t="shared" si="0"/>
        <v>#VALUE!</v>
      </c>
      <c r="L3" s="6" t="e">
        <f t="shared" si="0"/>
        <v>#VALUE!</v>
      </c>
      <c r="M3" s="6" t="e">
        <f>(SQRT(3)*M11)/#REF!</f>
        <v>#VALUE!</v>
      </c>
      <c r="N3" s="6" t="e">
        <f>(SQRT(3)*N11)/J14</f>
        <v>#VALUE!</v>
      </c>
    </row>
    <row r="4" spans="1:14" ht="18.75" thickBot="1" x14ac:dyDescent="0.25">
      <c r="A4" s="7" t="s">
        <v>35</v>
      </c>
      <c r="B4" s="50">
        <v>2</v>
      </c>
      <c r="D4" s="6" t="e">
        <f t="shared" ref="D4:N4" si="1">(SQRT(3)*D11)/D7</f>
        <v>#VALUE!</v>
      </c>
      <c r="E4" s="6" t="e">
        <f t="shared" si="1"/>
        <v>#VALUE!</v>
      </c>
      <c r="F4" s="6" t="e">
        <f t="shared" si="1"/>
        <v>#VALUE!</v>
      </c>
      <c r="G4" s="6" t="e">
        <f t="shared" si="1"/>
        <v>#VALUE!</v>
      </c>
      <c r="H4" s="6">
        <f t="shared" si="1"/>
        <v>3.9692831006786764</v>
      </c>
      <c r="I4" s="6" t="e">
        <f t="shared" si="1"/>
        <v>#VALUE!</v>
      </c>
      <c r="J4" s="6" t="e">
        <f t="shared" si="1"/>
        <v>#VALUE!</v>
      </c>
      <c r="K4" s="6" t="e">
        <f t="shared" si="1"/>
        <v>#VALUE!</v>
      </c>
      <c r="L4" s="6" t="e">
        <f t="shared" si="1"/>
        <v>#VALUE!</v>
      </c>
      <c r="M4" s="6" t="e">
        <f t="shared" si="1"/>
        <v>#VALUE!</v>
      </c>
      <c r="N4" s="6" t="e">
        <f t="shared" si="1"/>
        <v>#VALUE!</v>
      </c>
    </row>
    <row r="5" spans="1:14" ht="16.5" thickBot="1" x14ac:dyDescent="0.3">
      <c r="A5" s="9" t="s">
        <v>1</v>
      </c>
      <c r="B5" s="10">
        <v>5.5</v>
      </c>
      <c r="D5" s="66" t="s">
        <v>2</v>
      </c>
      <c r="E5" s="67"/>
      <c r="F5" s="67"/>
      <c r="G5" s="67"/>
      <c r="H5" s="67"/>
      <c r="I5" s="67"/>
      <c r="J5" s="67"/>
      <c r="K5" s="67"/>
      <c r="L5" s="67"/>
      <c r="M5" s="67"/>
      <c r="N5" s="68"/>
    </row>
    <row r="6" spans="1:14" ht="21.75" thickBot="1" x14ac:dyDescent="0.25">
      <c r="A6" s="9" t="s">
        <v>3</v>
      </c>
      <c r="B6" s="11">
        <v>600</v>
      </c>
      <c r="C6" s="12" t="s">
        <v>4</v>
      </c>
      <c r="D6" s="13" t="s">
        <v>5</v>
      </c>
      <c r="E6" s="14" t="s">
        <v>6</v>
      </c>
      <c r="F6" s="15" t="str">
        <f>"01"</f>
        <v>01</v>
      </c>
      <c r="G6" s="16" t="str">
        <f>"015"</f>
        <v>015</v>
      </c>
      <c r="H6" s="17" t="str">
        <f>"02"</f>
        <v>02</v>
      </c>
      <c r="I6" s="18" t="str">
        <f>"025"</f>
        <v>025</v>
      </c>
      <c r="J6" s="19" t="str">
        <f>"03"</f>
        <v>03</v>
      </c>
      <c r="K6" s="20" t="s">
        <v>7</v>
      </c>
      <c r="L6" s="21" t="str">
        <f>"04"</f>
        <v>04</v>
      </c>
      <c r="M6" s="22" t="str">
        <f>"05"</f>
        <v>05</v>
      </c>
      <c r="N6" s="23" t="s">
        <v>8</v>
      </c>
    </row>
    <row r="7" spans="1:14" ht="18.75" thickBot="1" x14ac:dyDescent="0.25">
      <c r="A7" s="7" t="s">
        <v>9</v>
      </c>
      <c r="B7" s="24">
        <v>6</v>
      </c>
      <c r="C7" s="12" t="s">
        <v>10</v>
      </c>
      <c r="D7" s="25">
        <v>0.2</v>
      </c>
      <c r="E7" s="25">
        <v>0.3</v>
      </c>
      <c r="F7" s="26">
        <v>0.4</v>
      </c>
      <c r="G7" s="26">
        <v>0.6</v>
      </c>
      <c r="H7" s="27">
        <v>0.8</v>
      </c>
      <c r="I7" s="28">
        <v>1</v>
      </c>
      <c r="J7" s="27">
        <v>1.2</v>
      </c>
      <c r="K7" s="27">
        <v>1.4</v>
      </c>
      <c r="L7" s="27">
        <v>1.6</v>
      </c>
      <c r="M7" s="28">
        <v>2</v>
      </c>
      <c r="N7" s="28">
        <v>2.4</v>
      </c>
    </row>
    <row r="8" spans="1:14" ht="18.75" thickBot="1" x14ac:dyDescent="0.25">
      <c r="A8" s="7" t="str">
        <f>IF(SUM(D9:N9)=B7,"","Summe der unterschiedlichen Düsen")</f>
        <v>Summe der unterschiedlichen Düsen</v>
      </c>
      <c r="B8" s="29" t="str">
        <f>IF(SUM(D9:N9,D16:I16)=B7,"",SUM(D9:N9,D16:I16))</f>
        <v/>
      </c>
      <c r="C8" s="12" t="s">
        <v>11</v>
      </c>
      <c r="D8" s="30" t="str">
        <f t="shared" ref="D8:N8" si="2">IF(D9="","",IF(POWER(D4,2)&gt;15,"",IF(POWER(D4,2)&lt;1,"",POWER(D4,2))))</f>
        <v/>
      </c>
      <c r="E8" s="30" t="str">
        <f t="shared" si="2"/>
        <v/>
      </c>
      <c r="F8" s="30" t="str">
        <f t="shared" si="2"/>
        <v/>
      </c>
      <c r="G8" s="30" t="str">
        <f t="shared" si="2"/>
        <v/>
      </c>
      <c r="H8" s="30" t="str">
        <f t="shared" si="2"/>
        <v/>
      </c>
      <c r="I8" s="30" t="str">
        <f t="shared" si="2"/>
        <v/>
      </c>
      <c r="J8" s="30" t="str">
        <f t="shared" si="2"/>
        <v/>
      </c>
      <c r="K8" s="30" t="str">
        <f t="shared" si="2"/>
        <v/>
      </c>
      <c r="L8" s="30" t="str">
        <f t="shared" si="2"/>
        <v/>
      </c>
      <c r="M8" s="30" t="str">
        <f t="shared" si="2"/>
        <v/>
      </c>
      <c r="N8" s="30" t="str">
        <f t="shared" si="2"/>
        <v/>
      </c>
    </row>
    <row r="9" spans="1:14" ht="18.75" thickBot="1" x14ac:dyDescent="0.25">
      <c r="C9" s="12" t="s">
        <v>12</v>
      </c>
      <c r="D9" s="31"/>
      <c r="E9" s="31"/>
      <c r="F9" s="31"/>
      <c r="G9" s="31"/>
      <c r="H9" s="31">
        <v>4</v>
      </c>
      <c r="I9" s="31"/>
      <c r="J9" s="31"/>
      <c r="K9" s="31"/>
      <c r="L9" s="31"/>
      <c r="M9" s="31"/>
      <c r="N9" s="31"/>
    </row>
    <row r="10" spans="1:14" ht="18.75" thickBot="1" x14ac:dyDescent="0.25">
      <c r="A10" s="72" t="str">
        <f>IF(H20=B7,"","Bitte die Anzahl der eingegebenen Düsen mit der Gesamtanzahl oben links abgleichen")</f>
        <v/>
      </c>
      <c r="B10" s="72"/>
      <c r="C10" s="12"/>
      <c r="D10" s="69">
        <f>G29</f>
        <v>15.755208333333327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18.75" thickBot="1" x14ac:dyDescent="0.25">
      <c r="A11" s="72"/>
      <c r="B11" s="72"/>
      <c r="C11" s="12" t="s">
        <v>10</v>
      </c>
      <c r="D11" s="25" t="str">
        <f t="shared" ref="D11:N11" si="3">IF(D9="","",(D7*SQRT($G$29))/SQRT(3))</f>
        <v/>
      </c>
      <c r="E11" s="25" t="str">
        <f t="shared" si="3"/>
        <v/>
      </c>
      <c r="F11" s="25" t="str">
        <f t="shared" si="3"/>
        <v/>
      </c>
      <c r="G11" s="25" t="str">
        <f t="shared" si="3"/>
        <v/>
      </c>
      <c r="H11" s="25">
        <f t="shared" si="3"/>
        <v>1.8333333333333333</v>
      </c>
      <c r="I11" s="25" t="str">
        <f t="shared" si="3"/>
        <v/>
      </c>
      <c r="J11" s="25" t="str">
        <f t="shared" si="3"/>
        <v/>
      </c>
      <c r="K11" s="25" t="str">
        <f t="shared" si="3"/>
        <v/>
      </c>
      <c r="L11" s="25" t="str">
        <f t="shared" si="3"/>
        <v/>
      </c>
      <c r="M11" s="25" t="str">
        <f t="shared" si="3"/>
        <v/>
      </c>
      <c r="N11" s="25" t="str">
        <f t="shared" si="3"/>
        <v/>
      </c>
    </row>
    <row r="12" spans="1:14" ht="18.75" thickBot="1" x14ac:dyDescent="0.25">
      <c r="A12" s="4"/>
      <c r="B12" s="32"/>
      <c r="C12" s="12"/>
      <c r="D12" s="6" t="e">
        <f t="shared" ref="D12:M12" si="4">(SQRT(3)*D11)/D7</f>
        <v>#VALUE!</v>
      </c>
      <c r="E12" s="6" t="e">
        <f t="shared" si="4"/>
        <v>#VALUE!</v>
      </c>
      <c r="F12" s="6" t="e">
        <f t="shared" si="4"/>
        <v>#VALUE!</v>
      </c>
      <c r="G12" s="6" t="e">
        <f t="shared" si="4"/>
        <v>#VALUE!</v>
      </c>
      <c r="H12" s="6">
        <f t="shared" si="4"/>
        <v>3.9692831006786764</v>
      </c>
      <c r="I12" s="6" t="e">
        <f t="shared" si="4"/>
        <v>#VALUE!</v>
      </c>
      <c r="J12" s="6" t="e">
        <f t="shared" si="4"/>
        <v>#VALUE!</v>
      </c>
      <c r="K12" s="6" t="e">
        <f t="shared" si="4"/>
        <v>#VALUE!</v>
      </c>
      <c r="L12" s="6" t="e">
        <f t="shared" si="4"/>
        <v>#VALUE!</v>
      </c>
      <c r="M12" s="6" t="e">
        <f t="shared" si="4"/>
        <v>#VALUE!</v>
      </c>
      <c r="N12" s="33"/>
    </row>
    <row r="13" spans="1:14" ht="21.75" thickBot="1" x14ac:dyDescent="0.25">
      <c r="A13" s="4"/>
      <c r="B13" s="32"/>
      <c r="C13" s="12" t="s">
        <v>13</v>
      </c>
      <c r="D13" s="17" t="str">
        <f>"02"</f>
        <v>02</v>
      </c>
      <c r="E13" s="18" t="str">
        <f>"025"</f>
        <v>025</v>
      </c>
      <c r="F13" s="19" t="str">
        <f>"03"</f>
        <v>03</v>
      </c>
      <c r="G13" s="21" t="str">
        <f>"04"</f>
        <v>04</v>
      </c>
      <c r="H13" s="22" t="str">
        <f>"05"</f>
        <v>05</v>
      </c>
      <c r="I13" s="23" t="s">
        <v>8</v>
      </c>
      <c r="J13" s="33"/>
    </row>
    <row r="14" spans="1:14" ht="18.75" customHeight="1" thickBot="1" x14ac:dyDescent="0.25">
      <c r="C14" s="12" t="s">
        <v>15</v>
      </c>
      <c r="D14" s="36">
        <v>0.6</v>
      </c>
      <c r="E14" s="36">
        <v>0.8</v>
      </c>
      <c r="F14" s="36">
        <v>1</v>
      </c>
      <c r="G14" s="36">
        <v>1.2</v>
      </c>
      <c r="H14" s="36">
        <v>1.4</v>
      </c>
      <c r="I14" s="36">
        <v>1.6</v>
      </c>
      <c r="J14" s="33"/>
    </row>
    <row r="15" spans="1:14" ht="18.75" thickBot="1" x14ac:dyDescent="0.25">
      <c r="C15" s="12" t="s">
        <v>11</v>
      </c>
      <c r="D15" s="69">
        <f>H29</f>
        <v>15.755208333333327</v>
      </c>
      <c r="E15" s="70"/>
      <c r="F15" s="70"/>
      <c r="G15" s="70"/>
      <c r="H15" s="70"/>
      <c r="I15" s="71"/>
      <c r="J15" s="33"/>
    </row>
    <row r="16" spans="1:14" ht="18.75" thickBot="1" x14ac:dyDescent="0.25">
      <c r="A16" s="4"/>
      <c r="B16" s="38"/>
      <c r="C16" s="12"/>
      <c r="D16" s="31"/>
      <c r="E16" s="31">
        <v>2</v>
      </c>
      <c r="F16" s="31"/>
      <c r="G16" s="31"/>
      <c r="H16" s="31"/>
      <c r="I16" s="31"/>
      <c r="J16" s="42"/>
    </row>
    <row r="17" spans="1:14" ht="18.75" thickBot="1" x14ac:dyDescent="0.25">
      <c r="A17" s="4"/>
      <c r="B17" s="38"/>
      <c r="C17" s="12"/>
      <c r="D17" s="25" t="str">
        <f t="shared" ref="D17:I17" si="5">IF(D16="","",(D14*SQRT($G$29))/SQRT(3))</f>
        <v/>
      </c>
      <c r="E17" s="25">
        <f t="shared" si="5"/>
        <v>1.8333333333333333</v>
      </c>
      <c r="F17" s="25" t="str">
        <f t="shared" si="5"/>
        <v/>
      </c>
      <c r="G17" s="25" t="str">
        <f t="shared" si="5"/>
        <v/>
      </c>
      <c r="H17" s="25" t="str">
        <f t="shared" si="5"/>
        <v/>
      </c>
      <c r="I17" s="25" t="str">
        <f t="shared" si="5"/>
        <v/>
      </c>
      <c r="J17" s="42"/>
    </row>
    <row r="18" spans="1:14" ht="15.75" thickBot="1" x14ac:dyDescent="0.25">
      <c r="H18" s="42"/>
      <c r="I18" s="42"/>
      <c r="J18" s="42"/>
      <c r="K18" s="42"/>
      <c r="L18" s="42"/>
      <c r="M18" s="42"/>
      <c r="N18" s="42"/>
    </row>
    <row r="19" spans="1:14" ht="15" customHeight="1" x14ac:dyDescent="0.2">
      <c r="A19" s="56" t="s">
        <v>34</v>
      </c>
      <c r="B19" s="55" t="s">
        <v>33</v>
      </c>
      <c r="C19" s="55"/>
      <c r="D19" s="55"/>
      <c r="G19" s="73">
        <f>(B7*G26*600)/(B5*B4)</f>
        <v>600</v>
      </c>
      <c r="H19" s="49">
        <f>SUM(D9:N9)</f>
        <v>4</v>
      </c>
      <c r="I19" s="75"/>
      <c r="J19" s="75"/>
      <c r="K19" s="75"/>
      <c r="L19" s="75"/>
      <c r="M19" s="75"/>
      <c r="N19" s="75"/>
    </row>
    <row r="20" spans="1:14" ht="15.75" customHeight="1" thickBot="1" x14ac:dyDescent="0.25">
      <c r="A20" s="56"/>
      <c r="B20" s="52" t="s">
        <v>32</v>
      </c>
      <c r="C20" s="52"/>
      <c r="D20" s="52"/>
      <c r="G20" s="74"/>
      <c r="H20" s="49">
        <f>SUM(D9:N9,D16:I16)</f>
        <v>6</v>
      </c>
      <c r="I20" s="75"/>
      <c r="J20" s="75"/>
      <c r="K20" s="75"/>
      <c r="L20" s="75"/>
      <c r="M20" s="75"/>
      <c r="N20" s="75"/>
    </row>
    <row r="21" spans="1:14" x14ac:dyDescent="0.2">
      <c r="H21" s="40"/>
      <c r="I21" s="75"/>
      <c r="J21" s="75"/>
      <c r="K21" s="75"/>
      <c r="L21" s="75"/>
      <c r="M21" s="75"/>
      <c r="N21" s="75"/>
    </row>
    <row r="22" spans="1:14" ht="15.75" thickBot="1" x14ac:dyDescent="0.25">
      <c r="H22" s="40"/>
      <c r="I22" s="40" t="s">
        <v>16</v>
      </c>
      <c r="J22" s="40" t="s">
        <v>17</v>
      </c>
      <c r="K22" s="40"/>
      <c r="L22" s="40"/>
      <c r="M22" s="40"/>
      <c r="N22" s="40"/>
    </row>
    <row r="23" spans="1:14" ht="15" customHeight="1" x14ac:dyDescent="0.2">
      <c r="A23" s="56" t="s">
        <v>18</v>
      </c>
      <c r="B23" s="55" t="s">
        <v>19</v>
      </c>
      <c r="C23" s="55"/>
      <c r="D23" s="55"/>
      <c r="E23" s="55"/>
      <c r="G23" s="62">
        <f>(B6*B5*B4)/600</f>
        <v>11</v>
      </c>
      <c r="H23" s="41">
        <f>I23+J23</f>
        <v>4.8000000000000007</v>
      </c>
      <c r="I23" s="65">
        <f>(D9*D7)+(E9*E7)+(F9*F7)+(G9*G7)+(H9*H7)+(I9*I7)+(J9*J7)+(K9*K7)+(L9*L7)+(M9*M7)+(N9*N7)</f>
        <v>3.2</v>
      </c>
      <c r="J23" s="65">
        <f>(D16*D14)+(E16*E14)+(F16*F14)+(G16*G14)+(H16*H14)+(I16*I14)</f>
        <v>1.6</v>
      </c>
      <c r="K23" s="40"/>
      <c r="L23" s="40"/>
      <c r="M23" s="40"/>
      <c r="N23" s="40"/>
    </row>
    <row r="24" spans="1:14" ht="15.75" thickBot="1" x14ac:dyDescent="0.25">
      <c r="A24" s="56"/>
      <c r="B24" s="52">
        <v>600</v>
      </c>
      <c r="C24" s="52"/>
      <c r="D24" s="52"/>
      <c r="E24" s="52"/>
      <c r="G24" s="63"/>
      <c r="H24" s="40"/>
      <c r="I24" s="65"/>
      <c r="J24" s="65"/>
      <c r="K24" s="40"/>
      <c r="L24" s="40"/>
      <c r="M24" s="40"/>
      <c r="N24" s="40"/>
    </row>
    <row r="25" spans="1:14" ht="15.75" thickBot="1" x14ac:dyDescent="0.25">
      <c r="H25" s="40"/>
      <c r="I25" s="40"/>
      <c r="J25" s="40"/>
      <c r="K25" s="40"/>
      <c r="L25" s="40"/>
      <c r="M25" s="40"/>
      <c r="N25" s="40"/>
    </row>
    <row r="26" spans="1:14" x14ac:dyDescent="0.2">
      <c r="A26" s="56" t="s">
        <v>20</v>
      </c>
      <c r="B26" s="55" t="s">
        <v>21</v>
      </c>
      <c r="C26" s="55"/>
      <c r="D26" s="55"/>
      <c r="E26" s="55"/>
      <c r="F26" s="32"/>
      <c r="G26" s="62">
        <f>G23/B7</f>
        <v>1.8333333333333333</v>
      </c>
      <c r="H26" s="41"/>
      <c r="I26" s="40"/>
      <c r="J26" s="40"/>
      <c r="K26" s="40"/>
      <c r="L26" s="40"/>
      <c r="M26" s="40"/>
      <c r="N26" s="40"/>
    </row>
    <row r="27" spans="1:14" ht="15.75" thickBot="1" x14ac:dyDescent="0.25">
      <c r="A27" s="56"/>
      <c r="B27" s="52" t="s">
        <v>22</v>
      </c>
      <c r="C27" s="52"/>
      <c r="D27" s="52"/>
      <c r="E27" s="52"/>
      <c r="F27" s="32"/>
      <c r="G27" s="63"/>
      <c r="H27" s="41"/>
      <c r="I27" s="40">
        <f>((SQRT(3)*G23)/H23)</f>
        <v>3.9692831006786764</v>
      </c>
      <c r="J27" s="40">
        <f>IF(J23=0,"",((SQRT(3)*G23)/H23))</f>
        <v>3.9692831006786764</v>
      </c>
      <c r="K27" s="40"/>
      <c r="L27" s="40"/>
      <c r="M27" s="40"/>
      <c r="N27" s="40"/>
    </row>
    <row r="28" spans="1:14" ht="15.75" thickBot="1" x14ac:dyDescent="0.25">
      <c r="A28" s="43"/>
      <c r="B28" s="32"/>
      <c r="C28" s="32"/>
      <c r="D28" s="32"/>
      <c r="E28" s="32"/>
      <c r="F28" s="32"/>
      <c r="G28" s="44" t="s">
        <v>4</v>
      </c>
      <c r="H28" s="48" t="s">
        <v>24</v>
      </c>
      <c r="I28" s="39"/>
      <c r="J28" s="39"/>
      <c r="K28" s="39"/>
      <c r="L28" s="39"/>
      <c r="M28" s="39"/>
      <c r="N28" s="39"/>
    </row>
    <row r="29" spans="1:14" ht="15" customHeight="1" x14ac:dyDescent="0.2">
      <c r="A29" s="43"/>
      <c r="B29" s="32"/>
      <c r="C29" s="64" t="s">
        <v>25</v>
      </c>
      <c r="D29" s="64"/>
      <c r="E29" s="64"/>
      <c r="F29" s="32"/>
      <c r="G29" s="57">
        <f>POWER(I27,2)</f>
        <v>15.755208333333327</v>
      </c>
      <c r="H29" s="57">
        <f>POWER(J27,2)</f>
        <v>15.755208333333327</v>
      </c>
      <c r="I29" s="42"/>
      <c r="J29" s="42"/>
      <c r="K29" s="42"/>
      <c r="L29" s="42"/>
      <c r="M29" s="42"/>
      <c r="N29" s="42"/>
    </row>
    <row r="30" spans="1:14" ht="17.25" customHeight="1" thickBot="1" x14ac:dyDescent="0.25">
      <c r="A30" s="43"/>
      <c r="B30" s="32"/>
      <c r="C30" s="64"/>
      <c r="D30" s="64"/>
      <c r="E30" s="64"/>
      <c r="F30" s="32"/>
      <c r="G30" s="58"/>
      <c r="H30" s="58"/>
      <c r="I30" s="42"/>
      <c r="J30" s="42"/>
      <c r="K30" s="42"/>
      <c r="L30" s="42"/>
      <c r="M30" s="42"/>
      <c r="N30" s="42"/>
    </row>
    <row r="31" spans="1:14" ht="15.75" thickBot="1" x14ac:dyDescent="0.25">
      <c r="A31" s="7" t="s">
        <v>31</v>
      </c>
      <c r="B31" s="47">
        <v>100</v>
      </c>
      <c r="H31" s="42"/>
      <c r="I31" s="42"/>
      <c r="J31" s="42"/>
      <c r="K31" s="42"/>
      <c r="L31" s="42"/>
      <c r="M31" s="42"/>
      <c r="N31" s="42"/>
    </row>
    <row r="32" spans="1:14" ht="15.75" thickBot="1" x14ac:dyDescent="0.25">
      <c r="A32" s="7" t="s">
        <v>28</v>
      </c>
      <c r="B32" s="46">
        <v>60</v>
      </c>
      <c r="H32" s="42"/>
      <c r="I32" s="42"/>
      <c r="J32" s="42"/>
      <c r="K32" s="42"/>
      <c r="L32" s="42"/>
      <c r="M32" s="42"/>
      <c r="N32" s="42"/>
    </row>
    <row r="33" spans="1:14" ht="15.75" thickBot="1" x14ac:dyDescent="0.25">
      <c r="H33" s="42"/>
      <c r="I33" s="42"/>
      <c r="J33" s="42"/>
      <c r="K33" s="42"/>
      <c r="L33" s="42"/>
      <c r="M33" s="42"/>
      <c r="N33" s="42"/>
    </row>
    <row r="34" spans="1:14" x14ac:dyDescent="0.2">
      <c r="A34" s="56" t="s">
        <v>30</v>
      </c>
      <c r="B34" s="55" t="s">
        <v>29</v>
      </c>
      <c r="C34" s="55"/>
      <c r="G34" s="53">
        <f>3.6*B31/B32</f>
        <v>6</v>
      </c>
      <c r="H34" s="42"/>
      <c r="I34" s="42"/>
      <c r="J34" s="42"/>
      <c r="K34" s="42"/>
      <c r="L34" s="42"/>
      <c r="M34" s="42"/>
      <c r="N34" s="42"/>
    </row>
    <row r="35" spans="1:14" ht="15.75" thickBot="1" x14ac:dyDescent="0.25">
      <c r="A35" s="56"/>
      <c r="B35" s="52" t="s">
        <v>28</v>
      </c>
      <c r="C35" s="52"/>
      <c r="G35" s="54"/>
      <c r="H35" s="42"/>
      <c r="I35" s="42"/>
      <c r="J35" s="42"/>
      <c r="K35" s="42"/>
      <c r="L35" s="42"/>
      <c r="M35" s="42"/>
      <c r="N35" s="42"/>
    </row>
    <row r="36" spans="1:14" ht="15.75" thickBot="1" x14ac:dyDescent="0.25">
      <c r="H36" s="42"/>
      <c r="I36" s="42"/>
      <c r="J36" s="42"/>
      <c r="K36" s="42"/>
      <c r="L36" s="42"/>
      <c r="M36" s="42"/>
      <c r="N36" s="42"/>
    </row>
    <row r="37" spans="1:14" x14ac:dyDescent="0.2">
      <c r="A37" s="56" t="s">
        <v>27</v>
      </c>
      <c r="B37" s="59" t="s">
        <v>26</v>
      </c>
      <c r="C37" s="59"/>
      <c r="G37" s="60">
        <f>G34*(1000/60)</f>
        <v>100</v>
      </c>
      <c r="H37" s="42"/>
      <c r="I37" s="42"/>
      <c r="J37" s="42"/>
      <c r="K37" s="42"/>
      <c r="L37" s="42"/>
      <c r="M37" s="42"/>
      <c r="N37" s="42"/>
    </row>
    <row r="38" spans="1:14" ht="15.75" thickBot="1" x14ac:dyDescent="0.25">
      <c r="A38" s="56"/>
      <c r="B38" s="59"/>
      <c r="C38" s="59"/>
      <c r="G38" s="61"/>
      <c r="H38" s="42"/>
      <c r="I38" s="42"/>
      <c r="J38" s="42"/>
      <c r="K38" s="42"/>
      <c r="L38" s="42"/>
      <c r="M38" s="42"/>
      <c r="N38" s="42"/>
    </row>
  </sheetData>
  <sheetProtection algorithmName="SHA-512" hashValue="wRFR5sA4vQl64v3UIQCuCUoPaM93z5ZpmgEWIOH19vrrneAZECVjWRTfT/BsA2RZ3gjXQNrDdmB3YZoY9RHVzA==" saltValue="7A3KA5L2VKlt1iBVqsdfDg==" spinCount="100000" sheet="1" selectLockedCells="1"/>
  <mergeCells count="29">
    <mergeCell ref="D5:N5"/>
    <mergeCell ref="D10:N10"/>
    <mergeCell ref="A10:B11"/>
    <mergeCell ref="A19:A20"/>
    <mergeCell ref="B19:D19"/>
    <mergeCell ref="G19:G20"/>
    <mergeCell ref="I19:N21"/>
    <mergeCell ref="B20:D20"/>
    <mergeCell ref="D15:I15"/>
    <mergeCell ref="A23:A24"/>
    <mergeCell ref="B23:E23"/>
    <mergeCell ref="G23:G24"/>
    <mergeCell ref="I23:I24"/>
    <mergeCell ref="J23:J24"/>
    <mergeCell ref="B24:E24"/>
    <mergeCell ref="A37:A38"/>
    <mergeCell ref="B37:C38"/>
    <mergeCell ref="G37:G38"/>
    <mergeCell ref="A26:A27"/>
    <mergeCell ref="B26:E26"/>
    <mergeCell ref="G26:G27"/>
    <mergeCell ref="B27:E27"/>
    <mergeCell ref="C29:E30"/>
    <mergeCell ref="G29:G30"/>
    <mergeCell ref="B35:C35"/>
    <mergeCell ref="G34:G35"/>
    <mergeCell ref="B34:C34"/>
    <mergeCell ref="A34:A35"/>
    <mergeCell ref="H29:H30"/>
  </mergeCells>
  <hyperlinks>
    <hyperlink ref="B2" location="Tabelle1!A1" display="zurück"/>
  </hyperlinks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B2" sqref="B2"/>
    </sheetView>
  </sheetViews>
  <sheetFormatPr baseColWidth="10" defaultRowHeight="15" x14ac:dyDescent="0.2"/>
  <cols>
    <col min="1" max="1" width="37.42578125" style="1" customWidth="1"/>
    <col min="2" max="2" width="14.28515625" style="1" customWidth="1"/>
    <col min="3" max="5" width="14" style="1" customWidth="1"/>
    <col min="6" max="6" width="18.5703125" style="1" bestFit="1" customWidth="1"/>
    <col min="7" max="16384" width="11.42578125" style="1"/>
  </cols>
  <sheetData>
    <row r="1" spans="1:14" ht="15.75" thickBot="1" x14ac:dyDescent="0.25"/>
    <row r="2" spans="1:14" ht="16.5" thickBot="1" x14ac:dyDescent="0.3">
      <c r="A2" s="2"/>
      <c r="B2" s="3" t="s">
        <v>39</v>
      </c>
      <c r="C2" s="2"/>
      <c r="E2" s="2"/>
      <c r="F2" s="2"/>
      <c r="H2" s="2"/>
      <c r="I2" s="2"/>
      <c r="J2" s="2"/>
      <c r="K2" s="2"/>
      <c r="L2" s="2"/>
      <c r="M2" s="2"/>
      <c r="N2" s="2"/>
    </row>
    <row r="3" spans="1:14" ht="18.75" thickBot="1" x14ac:dyDescent="0.25">
      <c r="A3" s="4"/>
      <c r="B3" s="5"/>
      <c r="D3" s="6" t="e">
        <f>(SQRT(3)*D11)/#REF!</f>
        <v>#VALUE!</v>
      </c>
      <c r="E3" s="6" t="e">
        <f>(SQRT(3)*E11)/#REF!</f>
        <v>#VALUE!</v>
      </c>
      <c r="F3" s="6" t="e">
        <f>(SQRT(3)*F11)/#REF!</f>
        <v>#VALUE!</v>
      </c>
      <c r="G3" s="6" t="e">
        <f t="shared" ref="G3:L3" si="0">(SQRT(3)*G11)/D14</f>
        <v>#VALUE!</v>
      </c>
      <c r="H3" s="6">
        <f t="shared" si="0"/>
        <v>2.3815698604072062</v>
      </c>
      <c r="I3" s="6" t="e">
        <f t="shared" si="0"/>
        <v>#VALUE!</v>
      </c>
      <c r="J3" s="6">
        <f t="shared" si="0"/>
        <v>2.3815698604072062</v>
      </c>
      <c r="K3" s="6" t="e">
        <f t="shared" si="0"/>
        <v>#VALUE!</v>
      </c>
      <c r="L3" s="6" t="e">
        <f t="shared" si="0"/>
        <v>#VALUE!</v>
      </c>
      <c r="M3" s="6" t="e">
        <f>(SQRT(3)*M11)/#REF!</f>
        <v>#VALUE!</v>
      </c>
      <c r="N3" s="6" t="e">
        <f>(SQRT(3)*N11)/J14</f>
        <v>#VALUE!</v>
      </c>
    </row>
    <row r="4" spans="1:14" ht="18.75" thickBot="1" x14ac:dyDescent="0.25">
      <c r="A4" s="7" t="s">
        <v>0</v>
      </c>
      <c r="B4" s="8">
        <v>1.5</v>
      </c>
      <c r="D4" s="6" t="e">
        <f t="shared" ref="D4:N4" si="1">(SQRT(3)*D11)/D7</f>
        <v>#VALUE!</v>
      </c>
      <c r="E4" s="6" t="e">
        <f t="shared" si="1"/>
        <v>#VALUE!</v>
      </c>
      <c r="F4" s="6" t="e">
        <f t="shared" si="1"/>
        <v>#VALUE!</v>
      </c>
      <c r="G4" s="6" t="e">
        <f t="shared" si="1"/>
        <v>#VALUE!</v>
      </c>
      <c r="H4" s="6">
        <f t="shared" si="1"/>
        <v>2.3815698604072062</v>
      </c>
      <c r="I4" s="6" t="e">
        <f t="shared" si="1"/>
        <v>#VALUE!</v>
      </c>
      <c r="J4" s="6">
        <f t="shared" si="1"/>
        <v>2.3815698604072062</v>
      </c>
      <c r="K4" s="6" t="e">
        <f t="shared" si="1"/>
        <v>#VALUE!</v>
      </c>
      <c r="L4" s="6" t="e">
        <f t="shared" si="1"/>
        <v>#VALUE!</v>
      </c>
      <c r="M4" s="6" t="e">
        <f t="shared" si="1"/>
        <v>#VALUE!</v>
      </c>
      <c r="N4" s="6" t="e">
        <f t="shared" si="1"/>
        <v>#VALUE!</v>
      </c>
    </row>
    <row r="5" spans="1:14" ht="16.5" thickBot="1" x14ac:dyDescent="0.3">
      <c r="A5" s="9" t="s">
        <v>1</v>
      </c>
      <c r="B5" s="10">
        <v>5.5</v>
      </c>
      <c r="D5" s="66" t="s">
        <v>2</v>
      </c>
      <c r="E5" s="67"/>
      <c r="F5" s="67"/>
      <c r="G5" s="67"/>
      <c r="H5" s="67"/>
      <c r="I5" s="67"/>
      <c r="J5" s="67"/>
      <c r="K5" s="67"/>
      <c r="L5" s="67"/>
      <c r="M5" s="67"/>
      <c r="N5" s="68"/>
    </row>
    <row r="6" spans="1:14" ht="21.75" thickBot="1" x14ac:dyDescent="0.25">
      <c r="A6" s="9" t="s">
        <v>3</v>
      </c>
      <c r="B6" s="11">
        <v>200</v>
      </c>
      <c r="C6" s="12" t="s">
        <v>4</v>
      </c>
      <c r="D6" s="13" t="s">
        <v>5</v>
      </c>
      <c r="E6" s="14" t="s">
        <v>6</v>
      </c>
      <c r="F6" s="15" t="str">
        <f>"01"</f>
        <v>01</v>
      </c>
      <c r="G6" s="16" t="str">
        <f>"015"</f>
        <v>015</v>
      </c>
      <c r="H6" s="17" t="str">
        <f>"02"</f>
        <v>02</v>
      </c>
      <c r="I6" s="18" t="str">
        <f>"025"</f>
        <v>025</v>
      </c>
      <c r="J6" s="19" t="str">
        <f>"03"</f>
        <v>03</v>
      </c>
      <c r="K6" s="20" t="s">
        <v>7</v>
      </c>
      <c r="L6" s="21" t="str">
        <f>"04"</f>
        <v>04</v>
      </c>
      <c r="M6" s="22" t="str">
        <f>"05"</f>
        <v>05</v>
      </c>
      <c r="N6" s="23" t="s">
        <v>8</v>
      </c>
    </row>
    <row r="7" spans="1:14" ht="18.75" thickBot="1" x14ac:dyDescent="0.25">
      <c r="A7" s="7" t="s">
        <v>9</v>
      </c>
      <c r="B7" s="24">
        <v>2</v>
      </c>
      <c r="C7" s="12" t="s">
        <v>10</v>
      </c>
      <c r="D7" s="25">
        <v>0.2</v>
      </c>
      <c r="E7" s="25">
        <v>0.3</v>
      </c>
      <c r="F7" s="26">
        <v>0.4</v>
      </c>
      <c r="G7" s="26">
        <v>0.6</v>
      </c>
      <c r="H7" s="27">
        <v>0.8</v>
      </c>
      <c r="I7" s="28">
        <v>1</v>
      </c>
      <c r="J7" s="27">
        <v>1.2</v>
      </c>
      <c r="K7" s="27">
        <v>1.4</v>
      </c>
      <c r="L7" s="27">
        <v>1.6</v>
      </c>
      <c r="M7" s="28">
        <v>2</v>
      </c>
      <c r="N7" s="28">
        <v>2.4</v>
      </c>
    </row>
    <row r="8" spans="1:14" ht="18.75" thickBot="1" x14ac:dyDescent="0.25">
      <c r="A8" s="7" t="str">
        <f>IF(SUM(D9:N9)=B7,"","Summe der unterschiedlichen Düsen")</f>
        <v/>
      </c>
      <c r="B8" s="29" t="str">
        <f>IF(SUM(D9:N9,D16:I16)=B7,"",SUM(D9:N9,D16:I16))</f>
        <v/>
      </c>
      <c r="C8" s="12" t="s">
        <v>11</v>
      </c>
      <c r="D8" s="30" t="str">
        <f t="shared" ref="D8:N8" si="2">IF(D9="","",IF(POWER(D4,2)&gt;15,"",IF(POWER(D4,2)&lt;1,"",POWER(D4,2))))</f>
        <v/>
      </c>
      <c r="E8" s="30" t="str">
        <f t="shared" si="2"/>
        <v/>
      </c>
      <c r="F8" s="30" t="str">
        <f t="shared" si="2"/>
        <v/>
      </c>
      <c r="G8" s="30" t="str">
        <f t="shared" si="2"/>
        <v/>
      </c>
      <c r="H8" s="30">
        <f t="shared" si="2"/>
        <v>5.671875</v>
      </c>
      <c r="I8" s="30" t="str">
        <f t="shared" si="2"/>
        <v/>
      </c>
      <c r="J8" s="30">
        <f t="shared" si="2"/>
        <v>5.671875</v>
      </c>
      <c r="K8" s="30" t="str">
        <f t="shared" si="2"/>
        <v/>
      </c>
      <c r="L8" s="30" t="str">
        <f t="shared" si="2"/>
        <v/>
      </c>
      <c r="M8" s="30" t="str">
        <f t="shared" si="2"/>
        <v/>
      </c>
      <c r="N8" s="30" t="str">
        <f t="shared" si="2"/>
        <v/>
      </c>
    </row>
    <row r="9" spans="1:14" ht="18.75" thickBot="1" x14ac:dyDescent="0.25">
      <c r="C9" s="12" t="s">
        <v>12</v>
      </c>
      <c r="D9" s="31"/>
      <c r="E9" s="31"/>
      <c r="F9" s="31"/>
      <c r="G9" s="31"/>
      <c r="H9" s="31">
        <v>1</v>
      </c>
      <c r="I9" s="31"/>
      <c r="J9" s="31">
        <v>1</v>
      </c>
      <c r="K9" s="31"/>
      <c r="L9" s="31"/>
      <c r="M9" s="31"/>
      <c r="N9" s="31"/>
    </row>
    <row r="10" spans="1:14" ht="18.75" thickBot="1" x14ac:dyDescent="0.25">
      <c r="A10" s="72" t="str">
        <f>IF(K14=B7,"","Bitte die Anzahl der eingegebenen Düsen mit der Gesamtanzahl oben links abgleichen")</f>
        <v/>
      </c>
      <c r="B10" s="72"/>
      <c r="C10" s="12"/>
      <c r="D10" s="69">
        <f>G26</f>
        <v>5.671875</v>
      </c>
      <c r="E10" s="70"/>
      <c r="F10" s="70"/>
      <c r="G10" s="70"/>
      <c r="H10" s="70"/>
      <c r="I10" s="70"/>
      <c r="J10" s="70"/>
      <c r="K10" s="70"/>
      <c r="L10" s="70"/>
      <c r="M10" s="70"/>
      <c r="N10" s="71"/>
    </row>
    <row r="11" spans="1:14" ht="18.75" thickBot="1" x14ac:dyDescent="0.25">
      <c r="A11" s="72"/>
      <c r="B11" s="72"/>
      <c r="C11" s="12" t="s">
        <v>10</v>
      </c>
      <c r="D11" s="25" t="str">
        <f t="shared" ref="D11:N11" si="3">IF(D9="","",(D7*SQRT($G$26))/SQRT(3))</f>
        <v/>
      </c>
      <c r="E11" s="25" t="str">
        <f t="shared" si="3"/>
        <v/>
      </c>
      <c r="F11" s="25" t="str">
        <f t="shared" si="3"/>
        <v/>
      </c>
      <c r="G11" s="25" t="str">
        <f t="shared" si="3"/>
        <v/>
      </c>
      <c r="H11" s="25">
        <f t="shared" si="3"/>
        <v>1.1000000000000001</v>
      </c>
      <c r="I11" s="25" t="str">
        <f t="shared" si="3"/>
        <v/>
      </c>
      <c r="J11" s="25">
        <f t="shared" si="3"/>
        <v>1.6500000000000001</v>
      </c>
      <c r="K11" s="25" t="str">
        <f t="shared" si="3"/>
        <v/>
      </c>
      <c r="L11" s="25" t="str">
        <f t="shared" si="3"/>
        <v/>
      </c>
      <c r="M11" s="25" t="str">
        <f t="shared" si="3"/>
        <v/>
      </c>
      <c r="N11" s="25" t="str">
        <f t="shared" si="3"/>
        <v/>
      </c>
    </row>
    <row r="12" spans="1:14" ht="18.75" thickBot="1" x14ac:dyDescent="0.25">
      <c r="A12" s="4"/>
      <c r="B12" s="32"/>
      <c r="C12" s="12"/>
      <c r="D12" s="6" t="e">
        <f t="shared" ref="D12:M12" si="4">(SQRT(3)*D11)/D7</f>
        <v>#VALUE!</v>
      </c>
      <c r="E12" s="6" t="e">
        <f t="shared" si="4"/>
        <v>#VALUE!</v>
      </c>
      <c r="F12" s="6" t="e">
        <f t="shared" si="4"/>
        <v>#VALUE!</v>
      </c>
      <c r="G12" s="6" t="e">
        <f t="shared" si="4"/>
        <v>#VALUE!</v>
      </c>
      <c r="H12" s="6">
        <f t="shared" si="4"/>
        <v>2.3815698604072062</v>
      </c>
      <c r="I12" s="6" t="e">
        <f t="shared" si="4"/>
        <v>#VALUE!</v>
      </c>
      <c r="J12" s="6">
        <f t="shared" si="4"/>
        <v>2.3815698604072062</v>
      </c>
      <c r="K12" s="6" t="e">
        <f t="shared" si="4"/>
        <v>#VALUE!</v>
      </c>
      <c r="L12" s="6" t="e">
        <f t="shared" si="4"/>
        <v>#VALUE!</v>
      </c>
      <c r="M12" s="6" t="e">
        <f t="shared" si="4"/>
        <v>#VALUE!</v>
      </c>
      <c r="N12" s="33"/>
    </row>
    <row r="13" spans="1:14" ht="36.75" thickBot="1" x14ac:dyDescent="0.25">
      <c r="A13" s="4"/>
      <c r="B13" s="32"/>
      <c r="C13" s="12" t="s">
        <v>13</v>
      </c>
      <c r="D13" s="17" t="str">
        <f>"02"</f>
        <v>02</v>
      </c>
      <c r="E13" s="18" t="str">
        <f>"025"</f>
        <v>025</v>
      </c>
      <c r="F13" s="19" t="str">
        <f>"03"</f>
        <v>03</v>
      </c>
      <c r="G13" s="21" t="str">
        <f>"04"</f>
        <v>04</v>
      </c>
      <c r="H13" s="22" t="str">
        <f>"05"</f>
        <v>05</v>
      </c>
      <c r="I13" s="23" t="s">
        <v>8</v>
      </c>
      <c r="J13" s="34" t="s">
        <v>14</v>
      </c>
      <c r="K13" s="35">
        <f>SUM(D9:N9)</f>
        <v>2</v>
      </c>
    </row>
    <row r="14" spans="1:14" ht="18.75" customHeight="1" thickBot="1" x14ac:dyDescent="0.25">
      <c r="C14" s="12" t="s">
        <v>15</v>
      </c>
      <c r="D14" s="36">
        <v>0.6</v>
      </c>
      <c r="E14" s="36">
        <v>0.8</v>
      </c>
      <c r="F14" s="36">
        <v>1</v>
      </c>
      <c r="G14" s="36">
        <v>1.2</v>
      </c>
      <c r="H14" s="36">
        <v>1.4</v>
      </c>
      <c r="I14" s="36">
        <v>1.6</v>
      </c>
      <c r="J14" s="37">
        <v>2.7</v>
      </c>
      <c r="K14" s="35">
        <f>SUM(D9:N9,D16:I16)</f>
        <v>2</v>
      </c>
    </row>
    <row r="15" spans="1:14" ht="18.75" thickBot="1" x14ac:dyDescent="0.25">
      <c r="C15" s="12" t="s">
        <v>11</v>
      </c>
      <c r="D15" s="69">
        <f>H26</f>
        <v>5.671875</v>
      </c>
      <c r="E15" s="70"/>
      <c r="F15" s="70"/>
      <c r="G15" s="70"/>
      <c r="H15" s="70"/>
      <c r="I15" s="70"/>
      <c r="J15" s="71"/>
    </row>
    <row r="16" spans="1:14" ht="18.75" thickBot="1" x14ac:dyDescent="0.25">
      <c r="A16" s="4"/>
      <c r="B16" s="38"/>
      <c r="C16" s="12"/>
      <c r="D16" s="31"/>
      <c r="E16" s="31"/>
      <c r="F16" s="31"/>
      <c r="G16" s="31"/>
      <c r="H16" s="31"/>
      <c r="I16" s="31"/>
      <c r="J16" s="31"/>
    </row>
    <row r="17" spans="1:14" ht="18.75" thickBot="1" x14ac:dyDescent="0.25">
      <c r="A17" s="4"/>
      <c r="B17" s="38"/>
      <c r="C17" s="12" t="s">
        <v>10</v>
      </c>
      <c r="D17" s="25" t="str">
        <f t="shared" ref="D17:J17" si="5">IF(D16="","",(D14*SQRT($G$26))/SQRT(3))</f>
        <v/>
      </c>
      <c r="E17" s="25" t="str">
        <f t="shared" si="5"/>
        <v/>
      </c>
      <c r="F17" s="25" t="str">
        <f t="shared" si="5"/>
        <v/>
      </c>
      <c r="G17" s="25" t="str">
        <f t="shared" si="5"/>
        <v/>
      </c>
      <c r="H17" s="25" t="str">
        <f t="shared" si="5"/>
        <v/>
      </c>
      <c r="I17" s="25" t="str">
        <f t="shared" si="5"/>
        <v/>
      </c>
      <c r="J17" s="25" t="str">
        <f t="shared" si="5"/>
        <v/>
      </c>
    </row>
    <row r="18" spans="1:14" ht="18" x14ac:dyDescent="0.2">
      <c r="H18" s="39"/>
      <c r="I18" s="76"/>
      <c r="J18" s="76"/>
      <c r="K18" s="76"/>
      <c r="L18" s="76"/>
      <c r="M18" s="76"/>
      <c r="N18" s="76"/>
    </row>
    <row r="19" spans="1:14" ht="15.75" thickBot="1" x14ac:dyDescent="0.25">
      <c r="H19" s="40"/>
      <c r="I19" s="40" t="s">
        <v>16</v>
      </c>
      <c r="J19" s="40" t="s">
        <v>17</v>
      </c>
      <c r="K19" s="40"/>
      <c r="L19" s="39"/>
      <c r="M19" s="39"/>
      <c r="N19" s="39"/>
    </row>
    <row r="20" spans="1:14" ht="15" customHeight="1" x14ac:dyDescent="0.2">
      <c r="A20" s="56" t="s">
        <v>18</v>
      </c>
      <c r="B20" s="80" t="s">
        <v>19</v>
      </c>
      <c r="C20" s="80"/>
      <c r="D20" s="80"/>
      <c r="E20" s="80"/>
      <c r="G20" s="62">
        <f>(B6*B5*B4)/600</f>
        <v>2.75</v>
      </c>
      <c r="H20" s="41">
        <f>I20+J20</f>
        <v>2</v>
      </c>
      <c r="I20" s="65">
        <f>(D9*D7)+(E9*E7)+(F9*F7)+(G9*G7)+(H9*H7)+(I9*I7)+(J9*J7)+(K9*K7)+(L9*L7)+(M9*M7)+(N9*N7)</f>
        <v>2</v>
      </c>
      <c r="J20" s="65">
        <f>(D16*D14)+(E16*E14)+(F16*F14)+(G16*G14)+(H16*H14)+(I16*I14)+(J16*J14)</f>
        <v>0</v>
      </c>
      <c r="K20" s="40"/>
      <c r="L20" s="39"/>
      <c r="M20" s="39"/>
      <c r="N20" s="39"/>
    </row>
    <row r="21" spans="1:14" ht="15.75" thickBot="1" x14ac:dyDescent="0.25">
      <c r="A21" s="56"/>
      <c r="B21" s="52">
        <v>600</v>
      </c>
      <c r="C21" s="52"/>
      <c r="D21" s="52"/>
      <c r="E21" s="52"/>
      <c r="G21" s="63"/>
      <c r="H21" s="40"/>
      <c r="I21" s="65"/>
      <c r="J21" s="65"/>
      <c r="K21" s="40"/>
      <c r="L21" s="39"/>
      <c r="M21" s="39"/>
      <c r="N21" s="39"/>
    </row>
    <row r="22" spans="1:14" ht="15.75" thickBot="1" x14ac:dyDescent="0.25">
      <c r="H22" s="40"/>
      <c r="I22" s="40"/>
      <c r="J22" s="40"/>
      <c r="K22" s="40"/>
      <c r="L22" s="39"/>
      <c r="M22" s="39"/>
      <c r="N22" s="39"/>
    </row>
    <row r="23" spans="1:14" x14ac:dyDescent="0.2">
      <c r="A23" s="56" t="s">
        <v>20</v>
      </c>
      <c r="B23" s="55" t="s">
        <v>21</v>
      </c>
      <c r="C23" s="55"/>
      <c r="D23" s="55"/>
      <c r="E23" s="55"/>
      <c r="F23" s="32"/>
      <c r="G23" s="62">
        <f>G20/B7</f>
        <v>1.375</v>
      </c>
      <c r="H23" s="41"/>
      <c r="I23" s="40"/>
      <c r="J23" s="40"/>
      <c r="K23" s="40"/>
      <c r="L23" s="39"/>
      <c r="M23" s="39"/>
      <c r="N23" s="39"/>
    </row>
    <row r="24" spans="1:14" ht="15.75" thickBot="1" x14ac:dyDescent="0.25">
      <c r="A24" s="56"/>
      <c r="B24" s="52" t="s">
        <v>22</v>
      </c>
      <c r="C24" s="52"/>
      <c r="D24" s="52"/>
      <c r="E24" s="52"/>
      <c r="F24" s="32"/>
      <c r="G24" s="63"/>
      <c r="H24" s="41"/>
      <c r="I24" s="40">
        <f>((SQRT(3)*G20)/H20)</f>
        <v>2.3815698604072062</v>
      </c>
      <c r="J24" s="40">
        <f>((SQRT(3)*G20)/H20)</f>
        <v>2.3815698604072062</v>
      </c>
      <c r="K24" s="42" t="s">
        <v>23</v>
      </c>
      <c r="L24" s="39"/>
      <c r="M24" s="39"/>
      <c r="N24" s="39"/>
    </row>
    <row r="25" spans="1:14" ht="15.75" thickBot="1" x14ac:dyDescent="0.25">
      <c r="A25" s="43"/>
      <c r="B25" s="32"/>
      <c r="C25" s="32"/>
      <c r="D25" s="32"/>
      <c r="E25" s="32"/>
      <c r="F25" s="32"/>
      <c r="G25" s="44" t="s">
        <v>4</v>
      </c>
      <c r="H25" s="45" t="s">
        <v>24</v>
      </c>
      <c r="K25" s="42"/>
      <c r="L25" s="42"/>
      <c r="M25" s="42"/>
      <c r="N25" s="42"/>
    </row>
    <row r="26" spans="1:14" ht="15" customHeight="1" x14ac:dyDescent="0.2">
      <c r="A26" s="43"/>
      <c r="B26" s="32"/>
      <c r="C26" s="64" t="s">
        <v>25</v>
      </c>
      <c r="D26" s="64"/>
      <c r="E26" s="64"/>
      <c r="F26" s="32"/>
      <c r="G26" s="57">
        <f>POWER(I24,2)</f>
        <v>5.671875</v>
      </c>
      <c r="H26" s="57">
        <f>POWER(J24,2)</f>
        <v>5.671875</v>
      </c>
      <c r="I26" s="42"/>
      <c r="J26" s="42"/>
      <c r="K26" s="42"/>
      <c r="M26" s="42"/>
      <c r="N26" s="42"/>
    </row>
    <row r="27" spans="1:14" ht="17.25" customHeight="1" thickBot="1" x14ac:dyDescent="0.25">
      <c r="A27" s="43"/>
      <c r="B27" s="32"/>
      <c r="C27" s="64"/>
      <c r="D27" s="64"/>
      <c r="E27" s="64"/>
      <c r="F27" s="32"/>
      <c r="G27" s="58"/>
      <c r="H27" s="58"/>
      <c r="I27" s="42"/>
      <c r="J27" s="42"/>
      <c r="K27" s="42"/>
      <c r="L27" s="42"/>
      <c r="M27" s="42"/>
      <c r="N27" s="42"/>
    </row>
  </sheetData>
  <sheetProtection algorithmName="SHA-512" hashValue="rZlGQnDD9CS0UBWLtbVDVsrQv0scmcZpapMCSQBxZy3Do68GSaqVSWt0km5SIp/H5Z0eG7rLaEc2Xn0YdgnPVQ==" saltValue="MxQ4c9fRTRZSGBhNphvyIQ==" spinCount="100000" sheet="1" selectLockedCells="1"/>
  <mergeCells count="18">
    <mergeCell ref="I20:I21"/>
    <mergeCell ref="J20:J21"/>
    <mergeCell ref="D5:N5"/>
    <mergeCell ref="A10:B11"/>
    <mergeCell ref="D10:N10"/>
    <mergeCell ref="D15:J15"/>
    <mergeCell ref="I18:N18"/>
    <mergeCell ref="H26:H27"/>
    <mergeCell ref="B21:E21"/>
    <mergeCell ref="A23:A24"/>
    <mergeCell ref="B23:E23"/>
    <mergeCell ref="G23:G24"/>
    <mergeCell ref="B24:E24"/>
    <mergeCell ref="C26:E27"/>
    <mergeCell ref="G26:G27"/>
    <mergeCell ref="A20:A21"/>
    <mergeCell ref="B20:E20"/>
    <mergeCell ref="G20:G21"/>
  </mergeCells>
  <hyperlinks>
    <hyperlink ref="B2" location="Tabelle1!A1" display="zurück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9:L23"/>
  <sheetViews>
    <sheetView tabSelected="1" workbookViewId="0"/>
  </sheetViews>
  <sheetFormatPr baseColWidth="10" defaultRowHeight="15" x14ac:dyDescent="0.25"/>
  <cols>
    <col min="1" max="16384" width="11.42578125" style="51"/>
  </cols>
  <sheetData>
    <row r="19" spans="3:12" ht="15.75" x14ac:dyDescent="0.25">
      <c r="C19" s="78" t="s">
        <v>37</v>
      </c>
      <c r="D19" s="78"/>
      <c r="E19" s="78"/>
      <c r="F19" s="78"/>
      <c r="H19" s="77" t="s">
        <v>36</v>
      </c>
      <c r="I19" s="77"/>
      <c r="J19" s="77"/>
      <c r="K19" s="77"/>
      <c r="L19" s="77"/>
    </row>
    <row r="22" spans="3:12" x14ac:dyDescent="0.25">
      <c r="D22" s="79" t="s">
        <v>38</v>
      </c>
      <c r="E22" s="79"/>
      <c r="F22" s="79"/>
      <c r="G22" s="79"/>
      <c r="H22" s="79"/>
      <c r="I22" s="79"/>
      <c r="J22" s="79"/>
      <c r="K22" s="79"/>
    </row>
    <row r="23" spans="3:12" x14ac:dyDescent="0.25">
      <c r="D23" s="79"/>
      <c r="E23" s="79"/>
      <c r="F23" s="79"/>
      <c r="G23" s="79"/>
      <c r="H23" s="79"/>
      <c r="I23" s="79"/>
      <c r="J23" s="79"/>
      <c r="K23" s="79"/>
    </row>
  </sheetData>
  <mergeCells count="3">
    <mergeCell ref="H19:L19"/>
    <mergeCell ref="C19:F19"/>
    <mergeCell ref="D22:K2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Spargel Raum</vt:lpstr>
      <vt:lpstr>Spargel Herbi</vt:lpstr>
      <vt:lpstr>Tabelle1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Kramer, Harald</dc:creator>
  <cp:lastModifiedBy>Kramer, Harald</cp:lastModifiedBy>
  <dcterms:created xsi:type="dcterms:W3CDTF">2022-08-10T08:23:46Z</dcterms:created>
  <dcterms:modified xsi:type="dcterms:W3CDTF">2023-08-04T07:54:54Z</dcterms:modified>
</cp:coreProperties>
</file>